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20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  <sheet name="до наказу" sheetId="5" state="hidden" r:id="rId5"/>
  </sheets>
  <externalReferences>
    <externalReference r:id="rId8"/>
  </externalReferences>
  <definedNames>
    <definedName name="Excel_BuiltIn_Print_Area" localSheetId="3">'план магістр за ОПП'!$A$1:$AS$84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ОПП'!$A$1:$AR$84</definedName>
    <definedName name="_xlnm.Print_Area" localSheetId="1">'титулка'!$A$1:$BE$37</definedName>
  </definedNames>
  <calcPr fullCalcOnLoad="1"/>
</workbook>
</file>

<file path=xl/sharedStrings.xml><?xml version="1.0" encoding="utf-8"?>
<sst xmlns="http://schemas.openxmlformats.org/spreadsheetml/2006/main" count="1213" uniqueCount="391">
  <si>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</si>
  <si>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</si>
  <si>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</si>
  <si>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</si>
  <si>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</si>
  <si>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</si>
  <si>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</si>
  <si>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</si>
  <si>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</si>
  <si>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</si>
  <si>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</si>
  <si>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</si>
  <si>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</si>
  <si>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</si>
  <si>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</si>
  <si>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</si>
  <si>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</si>
  <si>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</si>
  <si>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</si>
  <si>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</si>
  <si>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</si>
  <si>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</si>
  <si>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</si>
  <si>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</si>
  <si>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</si>
  <si>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</si>
  <si>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</si>
  <si>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</si>
  <si>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</si>
  <si>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</si>
  <si>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</si>
  <si>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</si>
  <si>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</si>
  <si>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</si>
  <si>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</si>
  <si>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</si>
  <si>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</si>
  <si>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</si>
  <si>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</si>
  <si>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</si>
  <si>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</si>
  <si>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</si>
  <si>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</si>
  <si>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</si>
  <si>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</si>
  <si>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</si>
  <si>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</si>
  <si>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</si>
  <si>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</si>
  <si>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</si>
  <si>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</si>
  <si>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</si>
  <si>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</si>
  <si>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</si>
  <si>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</si>
  <si>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</si>
  <si>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</si>
  <si>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</si>
  <si>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</si>
  <si>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</si>
  <si>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</si>
  <si>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</si>
  <si>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</si>
  <si>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</si>
  <si>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</si>
  <si>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</si>
  <si>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</si>
  <si>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</si>
  <si>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</si>
  <si>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</si>
  <si>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</si>
  <si>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</si>
  <si>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</si>
  <si>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</si>
  <si>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</si>
  <si>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</si>
  <si>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</si>
  <si>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</si>
  <si>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</si>
  <si>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</si>
  <si>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</si>
  <si>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</si>
  <si>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</si>
  <si>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</si>
  <si>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</si>
  <si>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</si>
  <si>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</si>
  <si>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</si>
  <si>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</si>
  <si>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</si>
  <si>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</si>
  <si>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</si>
  <si>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</si>
  <si>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</si>
  <si>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</si>
  <si>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</si>
  <si>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</si>
  <si>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</si>
  <si>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</si>
  <si>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</si>
  <si>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</si>
  <si>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</si>
  <si>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</si>
  <si>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</si>
  <si>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</si>
  <si>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</si>
  <si>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</si>
  <si>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</si>
  <si>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</si>
  <si>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</si>
  <si>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</si>
  <si>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</si>
  <si>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</si>
  <si>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</si>
  <si>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</si>
  <si>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</si>
  <si>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</si>
  <si>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</si>
  <si>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</si>
  <si>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</si>
  <si>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</si>
  <si>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</si>
  <si>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</si>
  <si>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</si>
  <si>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</si>
  <si>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</si>
  <si>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</si>
  <si>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</si>
  <si>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</si>
  <si>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</si>
  <si>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</si>
  <si>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</si>
  <si>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</si>
  <si>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</si>
  <si>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</si>
  <si>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</si>
  <si>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</si>
  <si>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</si>
  <si>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</si>
  <si>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</si>
  <si>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</si>
  <si>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</si>
  <si>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</si>
  <si>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</si>
  <si>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</si>
  <si>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</si>
  <si>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</si>
  <si>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</si>
  <si>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</si>
  <si>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</si>
  <si>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</si>
  <si>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</si>
  <si>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</si>
  <si>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</si>
  <si>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</si>
  <si>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</si>
  <si>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</si>
  <si>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</si>
  <si>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</si>
  <si>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</si>
  <si>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</si>
  <si>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</si>
  <si>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</si>
  <si>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</si>
  <si>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</si>
  <si>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</si>
  <si>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</si>
  <si>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</si>
  <si>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</si>
  <si>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</si>
  <si>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</si>
  <si>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</si>
  <si>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</si>
  <si>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</si>
  <si>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</si>
  <si>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</si>
  <si>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</si>
  <si>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</si>
  <si>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</si>
  <si>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</si>
  <si>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</si>
  <si>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</si>
  <si>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</si>
  <si>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</si>
  <si>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</si>
  <si>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</si>
  <si>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</si>
  <si>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</si>
  <si>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</si>
  <si>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</si>
  <si>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</si>
  <si>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</si>
  <si>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</si>
  <si>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</si>
  <si>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</si>
  <si>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</si>
  <si>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</si>
  <si>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</si>
  <si>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</si>
  <si>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</si>
  <si>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</si>
  <si>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</si>
  <si>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</si>
  <si>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</si>
  <si>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</si>
  <si>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</si>
  <si>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</si>
  <si>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</si>
  <si>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</si>
  <si>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</si>
  <si>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</si>
  <si>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</si>
  <si>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</si>
  <si>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</si>
  <si>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</si>
  <si>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</si>
  <si>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</si>
  <si>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</si>
  <si>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2.1.4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</si>
  <si>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</si>
  <si>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</si>
  <si>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</si>
  <si>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</si>
  <si>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</si>
  <si>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</si>
  <si>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</si>
  <si>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</si>
  <si>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</si>
  <si>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</si>
  <si>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</si>
  <si>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</si>
  <si>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</si>
  <si>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</si>
  <si>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</si>
  <si>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</si>
  <si>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</si>
  <si>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</si>
  <si>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</si>
  <si>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</si>
  <si>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</si>
  <si>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</si>
  <si>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2.1</t>
  </si>
  <si>
    <t>Разом п. 2.</t>
  </si>
  <si>
    <t>Основи сучасних теорій моделювання процесів</t>
  </si>
  <si>
    <t>1.4</t>
  </si>
  <si>
    <t>1.5</t>
  </si>
  <si>
    <t>1.6</t>
  </si>
  <si>
    <t>Разом вибіркові дисципліни</t>
  </si>
  <si>
    <t>2.1.6</t>
  </si>
  <si>
    <t>2.1.7</t>
  </si>
  <si>
    <t>2.1.11</t>
  </si>
  <si>
    <t>2.1.12</t>
  </si>
  <si>
    <t>2.1.13</t>
  </si>
  <si>
    <t>2.1.14</t>
  </si>
  <si>
    <t>2.2</t>
  </si>
  <si>
    <t>2.3</t>
  </si>
  <si>
    <t>4. Атестація</t>
  </si>
  <si>
    <t>А</t>
  </si>
  <si>
    <t>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</si>
  <si>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</si>
  <si>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</si>
  <si>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</si>
  <si>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</si>
  <si>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</si>
  <si>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2.4</t>
  </si>
  <si>
    <t>3 .  Практична підготовка</t>
  </si>
  <si>
    <t>1</t>
  </si>
  <si>
    <t xml:space="preserve">Технологія функціональних та нано- поверхонь </t>
  </si>
  <si>
    <t>Сучасне обладнання, автоматичні лінії та гнучкі виробничі системи</t>
  </si>
  <si>
    <t>2.1.10</t>
  </si>
  <si>
    <t>2.1.15</t>
  </si>
  <si>
    <t>Проектування технологічних процесів зварювального виробництва</t>
  </si>
  <si>
    <t>Проектування технологічних процесів зварювального виробництва (к.пр)</t>
  </si>
  <si>
    <t>Складально-зварювальне оснащення</t>
  </si>
  <si>
    <t>Управління якістю продукції</t>
  </si>
  <si>
    <t>Проектування систем керування</t>
  </si>
  <si>
    <t>Спеціальні розділи міцності</t>
  </si>
  <si>
    <t>Спеціальні методи зварювання</t>
  </si>
  <si>
    <t>2.1.1.1</t>
  </si>
  <si>
    <t>2.1.1.2</t>
  </si>
  <si>
    <t>Здобувач вищої освіти повинен вибрати дисципліни обсягом 4 кредитів*</t>
  </si>
  <si>
    <t>Дисципліни з інших ОПП ДДМА</t>
  </si>
  <si>
    <t>2.1.2</t>
  </si>
  <si>
    <t>2.1.3</t>
  </si>
  <si>
    <t>2.1.8</t>
  </si>
  <si>
    <t>2.1.8.1</t>
  </si>
  <si>
    <t>2.1.8.2</t>
  </si>
  <si>
    <t>2.1.9</t>
  </si>
  <si>
    <t>2.1.11.1</t>
  </si>
  <si>
    <t>2.1.11.2</t>
  </si>
  <si>
    <t>2</t>
  </si>
  <si>
    <t>Н</t>
  </si>
  <si>
    <t xml:space="preserve">       II. ЗВЕДЕНІ ДАНІ ПРО БЮДЖЕТ ЧАСУ, тижні                                                                                             ІІІ. ПРАКТИКА                                                     IV. АТЕСТАЦІЯ</t>
  </si>
  <si>
    <t>Настановна сесія</t>
  </si>
  <si>
    <t>4/0</t>
  </si>
  <si>
    <t>8/0</t>
  </si>
  <si>
    <t>16/0</t>
  </si>
  <si>
    <t>24/0</t>
  </si>
  <si>
    <t>Справка</t>
  </si>
  <si>
    <t>6+15+9</t>
  </si>
  <si>
    <r>
      <t xml:space="preserve">форма навчання:     </t>
    </r>
    <r>
      <rPr>
        <b/>
        <sz val="18"/>
        <rFont val="Times New Roman"/>
        <family val="1"/>
      </rPr>
      <t>заочна</t>
    </r>
  </si>
  <si>
    <t>Директор ЦДЗО</t>
  </si>
  <si>
    <t>М.М. Федоров</t>
  </si>
  <si>
    <t>Українська мова як іноземна (для іноземних громадян та осіб без громадянства)</t>
  </si>
  <si>
    <t>16 /16</t>
  </si>
  <si>
    <t>8 /8</t>
  </si>
  <si>
    <t>Гарант освітньої програми, зав.кафедри ІТУ</t>
  </si>
  <si>
    <t>12/0</t>
  </si>
  <si>
    <t>20/0</t>
  </si>
  <si>
    <t>Науково-дослідна практика</t>
  </si>
  <si>
    <t>3.2</t>
  </si>
  <si>
    <t>Здобувач вищої освіти повинен вибрати дисципліни обсягом 26 кредитів*</t>
  </si>
  <si>
    <t>Зав.кафедри ОМТ</t>
  </si>
  <si>
    <t>І.С. Алієв</t>
  </si>
  <si>
    <t>* Примітка: дисципліни 1.6; 2.1.1-2.1.5 - каф. ІТУ; 1.5; 2.1.6-2.1.10 - каф. ОМТ; 1.4; 2.1.11-2.1.15- каф. ОіТЗВ</t>
  </si>
  <si>
    <t>НАВЧАЛЬНІ ДИСЦИПЛІНИ, ЩО ВИВЧАЮТЬСЯ ПОНАД НОРМАТИВНУ КІЛЬКІСТЬ КРЕДИТІВ ЄКТС (90 КРЕДИТІВ)</t>
  </si>
  <si>
    <t xml:space="preserve">Форма  атестації 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</si>
  <si>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</si>
  <si>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Науково-дослідна</t>
  </si>
  <si>
    <t>90 годин*</t>
  </si>
  <si>
    <t>Виконання кваліфікаційної роботи</t>
  </si>
  <si>
    <t>Захист кваліфікаційної роботи</t>
  </si>
  <si>
    <t>/П</t>
  </si>
  <si>
    <t>Примітка:  *1 день на тиждень (15 тижнів)</t>
  </si>
  <si>
    <t>90 годин</t>
  </si>
  <si>
    <t>5 + 90 годин</t>
  </si>
  <si>
    <t>4/8</t>
  </si>
  <si>
    <t>28/8</t>
  </si>
  <si>
    <t>44/8</t>
  </si>
  <si>
    <t>32/0</t>
  </si>
  <si>
    <t>52/0</t>
  </si>
  <si>
    <t>Частка кредитів ЄКТС у відсотках</t>
  </si>
  <si>
    <t>обов'язкові</t>
  </si>
  <si>
    <t>вибіркові</t>
  </si>
  <si>
    <t xml:space="preserve">Спеціальні види пластичного деформування </t>
  </si>
  <si>
    <t>Комп'ютерне моделювання процесів нанотехнологій та ІПД</t>
  </si>
  <si>
    <t>Експериментально-аналітичні методи досліджень</t>
  </si>
  <si>
    <t>Комп'ютеризовані дизайн і моделювання технології ковальсько-штампувального виробництва</t>
  </si>
  <si>
    <t>Комп'ютеризовані дизайн і моделювання технології ковальсько-штампувального виробництва (к.пр)</t>
  </si>
  <si>
    <t>Наноматеріали та нанотехнології</t>
  </si>
  <si>
    <t>Метод скінченних елементів (МСЕ)</t>
  </si>
  <si>
    <t xml:space="preserve">Методика та організація наукових досліджень і науково-педагогічної діяльності </t>
  </si>
  <si>
    <t>Автоматизація виробничих процесів машинобудування (курс. проект)</t>
  </si>
  <si>
    <t xml:space="preserve">V. План освітнього процесу на 2023/2024 навчальний рік     набір 2023 р. </t>
  </si>
  <si>
    <t>4/4</t>
  </si>
  <si>
    <t>0/4</t>
  </si>
  <si>
    <t>8/4</t>
  </si>
  <si>
    <t>настановна сесія</t>
  </si>
  <si>
    <t>семестр</t>
  </si>
  <si>
    <t>код з
 плану</t>
  </si>
  <si>
    <t>цикл</t>
  </si>
  <si>
    <t>Освітній компонент</t>
  </si>
  <si>
    <t>потік, групи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</si>
  <si>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</si>
  <si>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</si>
  <si>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</si>
  <si>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</si>
  <si>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</si>
  <si>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</si>
  <si>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</si>
  <si>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</si>
  <si>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</si>
  <si>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1 семестр</t>
  </si>
  <si>
    <t>ФІТО</t>
  </si>
  <si>
    <t>ЦДЗО</t>
  </si>
  <si>
    <t>другий</t>
  </si>
  <si>
    <t>ФЕМ</t>
  </si>
  <si>
    <t>2 семестр</t>
  </si>
  <si>
    <t>проверить, так ли осталось</t>
  </si>
  <si>
    <t>ПР</t>
  </si>
  <si>
    <t>ТМ-23-1зм</t>
  </si>
  <si>
    <t xml:space="preserve"> ЗВ-23-1зм</t>
  </si>
  <si>
    <t>тм</t>
  </si>
  <si>
    <t>зв</t>
  </si>
  <si>
    <t>омт</t>
  </si>
  <si>
    <t>ПО</t>
  </si>
  <si>
    <t>Сучасне обладнання, автоматичні лінії та гнучкі виробничі системи (курсовий проект)</t>
  </si>
  <si>
    <t>уточнить</t>
  </si>
  <si>
    <t>КДМ-23-1зм</t>
  </si>
  <si>
    <t>ТМ-23-1зм, КДМ-23-1зм, ЗВ-23-1зм</t>
  </si>
  <si>
    <t>ЗО</t>
  </si>
  <si>
    <t>екзамен</t>
  </si>
  <si>
    <t>хіоп</t>
  </si>
  <si>
    <t>мп</t>
  </si>
  <si>
    <t>ПВ</t>
  </si>
  <si>
    <t>ЗВ</t>
  </si>
  <si>
    <t>Автоматизація виробничих процесів машинобудування (курс. робота)</t>
  </si>
  <si>
    <t>курс.роб.</t>
  </si>
  <si>
    <t>курс.пр.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</si>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</sst>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;\-* #,##0_-;\ _-;_-@_-"/>
    <numFmt numFmtId="174" formatCode="0.0"/>
    <numFmt numFmtId="175" formatCode="#,##0.0;\-* #,##0.0_-;\ _-;_-@_-"/>
    <numFmt numFmtId="176" formatCode="#,##0.0_ ;\-#,##0.0\ "/>
    <numFmt numFmtId="177" formatCode="#,##0_ ;\-#,##0\ "/>
    <numFmt numFmtId="178" formatCode="#,##0.0_-;\-* #,##0.0_-;\ _-;_-@_-"/>
    <numFmt numFmtId="179" formatCode="#,##0.0;\-* #,##0.0_-;\ &quot;&quot;_-;_-@_-"/>
    <numFmt numFmtId="180" formatCode="#,##0_-;\-* #,##0_-;\ &quot;&quot;_-;_-@_-"/>
    <numFmt numFmtId="181" formatCode="#,##0;\-* #,##0_-;\ &quot;&quot;_-;_-@_-"/>
  </numFmts>
  <fonts count="71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10"/>
      <name val="Arial Cyr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rgb="FFFF0000"/>
      <name val="Arial Cyr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>
        <color indexed="8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medium">
        <color indexed="8"/>
      </top>
      <bottom/>
    </border>
    <border>
      <left style="thin"/>
      <right/>
      <top style="thin">
        <color indexed="8"/>
      </top>
      <bottom/>
    </border>
    <border>
      <left style="medium"/>
      <right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/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>
        <color indexed="8"/>
      </left>
      <right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6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5" fillId="0" borderId="12" xfId="0" applyNumberFormat="1" applyFont="1" applyFill="1" applyBorder="1" applyAlignment="1" applyProtection="1">
      <alignment horizontal="center" vertical="center"/>
      <protection/>
    </xf>
    <xf numFmtId="173" fontId="5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14" xfId="0" applyNumberFormat="1" applyFont="1" applyFill="1" applyBorder="1" applyAlignment="1" applyProtection="1">
      <alignment horizontal="center" vertical="center"/>
      <protection/>
    </xf>
    <xf numFmtId="173" fontId="5" fillId="0" borderId="15" xfId="0" applyNumberFormat="1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17" xfId="0" applyNumberFormat="1" applyFont="1" applyFill="1" applyBorder="1" applyAlignment="1" applyProtection="1">
      <alignment horizontal="center" vertical="center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22" xfId="0" applyNumberFormat="1" applyFont="1" applyFill="1" applyBorder="1" applyAlignment="1" applyProtection="1">
      <alignment horizontal="center" vertical="center"/>
      <protection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3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72" fontId="2" fillId="33" borderId="29" xfId="0" applyNumberFormat="1" applyFont="1" applyFill="1" applyBorder="1" applyAlignment="1" applyProtection="1">
      <alignment horizontal="center" vertical="center" wrapText="1"/>
      <protection/>
    </xf>
    <xf numFmtId="174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72" fontId="2" fillId="33" borderId="36" xfId="0" applyNumberFormat="1" applyFont="1" applyFill="1" applyBorder="1" applyAlignment="1" applyProtection="1">
      <alignment horizontal="center" vertical="center" wrapText="1"/>
      <protection/>
    </xf>
    <xf numFmtId="174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72" fontId="2" fillId="33" borderId="47" xfId="0" applyNumberFormat="1" applyFont="1" applyFill="1" applyBorder="1" applyAlignment="1" applyProtection="1">
      <alignment horizontal="center" vertical="center" wrapText="1"/>
      <protection/>
    </xf>
    <xf numFmtId="174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73" fontId="8" fillId="33" borderId="19" xfId="0" applyNumberFormat="1" applyFont="1" applyFill="1" applyBorder="1" applyAlignment="1" applyProtection="1">
      <alignment horizontal="left" vertical="center" wrapText="1"/>
      <protection/>
    </xf>
    <xf numFmtId="174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74" fontId="5" fillId="33" borderId="16" xfId="0" applyNumberFormat="1" applyFont="1" applyFill="1" applyBorder="1" applyAlignment="1">
      <alignment horizontal="center" vertical="center" wrapText="1"/>
    </xf>
    <xf numFmtId="174" fontId="5" fillId="33" borderId="50" xfId="0" applyNumberFormat="1" applyFont="1" applyFill="1" applyBorder="1" applyAlignment="1">
      <alignment horizontal="center" vertical="center" wrapText="1"/>
    </xf>
    <xf numFmtId="174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74" fontId="2" fillId="33" borderId="33" xfId="0" applyNumberFormat="1" applyFont="1" applyFill="1" applyBorder="1" applyAlignment="1" applyProtection="1">
      <alignment horizontal="center" vertical="center"/>
      <protection/>
    </xf>
    <xf numFmtId="172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74" fontId="2" fillId="33" borderId="30" xfId="0" applyNumberFormat="1" applyFont="1" applyFill="1" applyBorder="1" applyAlignment="1">
      <alignment horizontal="center" vertical="center" wrapText="1"/>
    </xf>
    <xf numFmtId="174" fontId="2" fillId="33" borderId="28" xfId="0" applyNumberFormat="1" applyFont="1" applyFill="1" applyBorder="1" applyAlignment="1">
      <alignment horizontal="center" vertical="center" wrapText="1"/>
    </xf>
    <xf numFmtId="174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74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74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73" fontId="8" fillId="33" borderId="63" xfId="0" applyNumberFormat="1" applyFont="1" applyFill="1" applyBorder="1" applyAlignment="1" applyProtection="1">
      <alignment horizontal="left" vertical="center" wrapText="1"/>
      <protection/>
    </xf>
    <xf numFmtId="174" fontId="5" fillId="33" borderId="19" xfId="0" applyNumberFormat="1" applyFont="1" applyFill="1" applyBorder="1" applyAlignment="1" applyProtection="1">
      <alignment horizontal="center" vertical="center" wrapText="1"/>
      <protection/>
    </xf>
    <xf numFmtId="173" fontId="5" fillId="33" borderId="50" xfId="0" applyNumberFormat="1" applyFont="1" applyFill="1" applyBorder="1" applyAlignment="1" applyProtection="1">
      <alignment horizontal="center" vertical="center" wrapText="1"/>
      <protection/>
    </xf>
    <xf numFmtId="173" fontId="5" fillId="33" borderId="17" xfId="0" applyNumberFormat="1" applyFont="1" applyFill="1" applyBorder="1" applyAlignment="1" applyProtection="1">
      <alignment horizontal="center" vertical="center" wrapText="1"/>
      <protection/>
    </xf>
    <xf numFmtId="173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4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74" fontId="8" fillId="33" borderId="16" xfId="0" applyNumberFormat="1" applyFont="1" applyFill="1" applyBorder="1" applyAlignment="1">
      <alignment horizontal="center" vertical="center" wrapText="1"/>
    </xf>
    <xf numFmtId="174" fontId="8" fillId="33" borderId="17" xfId="0" applyNumberFormat="1" applyFont="1" applyFill="1" applyBorder="1" applyAlignment="1">
      <alignment horizontal="center" vertical="center" wrapText="1"/>
    </xf>
    <xf numFmtId="17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 applyProtection="1">
      <alignment horizontal="center" vertical="center" wrapText="1"/>
      <protection/>
    </xf>
    <xf numFmtId="174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vertical="center"/>
      <protection/>
    </xf>
    <xf numFmtId="174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73" fontId="5" fillId="33" borderId="71" xfId="0" applyNumberFormat="1" applyFont="1" applyFill="1" applyBorder="1" applyAlignment="1" applyProtection="1">
      <alignment horizontal="center" vertical="center"/>
      <protection/>
    </xf>
    <xf numFmtId="174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73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3" fontId="8" fillId="33" borderId="50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173" fontId="8" fillId="33" borderId="64" xfId="0" applyNumberFormat="1" applyFont="1" applyFill="1" applyBorder="1" applyAlignment="1" applyProtection="1">
      <alignment horizontal="center" vertical="center" wrapText="1"/>
      <protection/>
    </xf>
    <xf numFmtId="175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73" fontId="5" fillId="33" borderId="25" xfId="0" applyNumberFormat="1" applyFont="1" applyFill="1" applyBorder="1" applyAlignment="1" applyProtection="1">
      <alignment horizontal="left" vertical="center" wrapText="1"/>
      <protection/>
    </xf>
    <xf numFmtId="173" fontId="11" fillId="33" borderId="34" xfId="0" applyNumberFormat="1" applyFont="1" applyFill="1" applyBorder="1" applyAlignment="1" applyProtection="1">
      <alignment horizontal="center" vertical="center" wrapText="1"/>
      <protection/>
    </xf>
    <xf numFmtId="173" fontId="11" fillId="33" borderId="35" xfId="0" applyNumberFormat="1" applyFont="1" applyFill="1" applyBorder="1" applyAlignment="1" applyProtection="1">
      <alignment horizontal="center" vertical="center" wrapText="1"/>
      <protection/>
    </xf>
    <xf numFmtId="173" fontId="11" fillId="33" borderId="36" xfId="0" applyNumberFormat="1" applyFont="1" applyFill="1" applyBorder="1" applyAlignment="1" applyProtection="1">
      <alignment horizontal="center" vertical="center" wrapText="1"/>
      <protection/>
    </xf>
    <xf numFmtId="176" fontId="5" fillId="33" borderId="32" xfId="0" applyNumberFormat="1" applyFont="1" applyFill="1" applyBorder="1" applyAlignment="1" applyProtection="1">
      <alignment horizontal="center" vertical="center" wrapText="1"/>
      <protection/>
    </xf>
    <xf numFmtId="173" fontId="5" fillId="33" borderId="34" xfId="0" applyNumberFormat="1" applyFont="1" applyFill="1" applyBorder="1" applyAlignment="1" applyProtection="1">
      <alignment horizontal="center" vertical="center" wrapText="1"/>
      <protection/>
    </xf>
    <xf numFmtId="173" fontId="5" fillId="33" borderId="35" xfId="0" applyNumberFormat="1" applyFont="1" applyFill="1" applyBorder="1" applyAlignment="1" applyProtection="1">
      <alignment horizontal="center" vertical="center" wrapText="1"/>
      <protection/>
    </xf>
    <xf numFmtId="173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74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72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74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74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74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73" fontId="8" fillId="33" borderId="73" xfId="0" applyNumberFormat="1" applyFont="1" applyFill="1" applyBorder="1" applyAlignment="1" applyProtection="1">
      <alignment horizontal="center" vertical="center"/>
      <protection/>
    </xf>
    <xf numFmtId="173" fontId="8" fillId="33" borderId="52" xfId="0" applyNumberFormat="1" applyFont="1" applyFill="1" applyBorder="1" applyAlignment="1" applyProtection="1">
      <alignment horizontal="center" vertical="center"/>
      <protection/>
    </xf>
    <xf numFmtId="173" fontId="8" fillId="33" borderId="80" xfId="0" applyNumberFormat="1" applyFont="1" applyFill="1" applyBorder="1" applyAlignment="1" applyProtection="1">
      <alignment horizontal="center" vertical="center"/>
      <protection/>
    </xf>
    <xf numFmtId="176" fontId="5" fillId="33" borderId="67" xfId="0" applyNumberFormat="1" applyFont="1" applyFill="1" applyBorder="1" applyAlignment="1" applyProtection="1">
      <alignment horizontal="center" vertical="center" wrapText="1"/>
      <protection/>
    </xf>
    <xf numFmtId="177" fontId="5" fillId="33" borderId="30" xfId="0" applyNumberFormat="1" applyFont="1" applyFill="1" applyBorder="1" applyAlignment="1" applyProtection="1">
      <alignment horizontal="center" vertical="center" wrapText="1"/>
      <protection/>
    </xf>
    <xf numFmtId="177" fontId="5" fillId="33" borderId="28" xfId="0" applyNumberFormat="1" applyFont="1" applyFill="1" applyBorder="1" applyAlignment="1" applyProtection="1">
      <alignment horizontal="center" vertical="center" wrapText="1"/>
      <protection/>
    </xf>
    <xf numFmtId="177" fontId="5" fillId="33" borderId="31" xfId="0" applyNumberFormat="1" applyFont="1" applyFill="1" applyBorder="1" applyAlignment="1" applyProtection="1">
      <alignment horizontal="center" vertical="center" wrapText="1"/>
      <protection/>
    </xf>
    <xf numFmtId="176" fontId="8" fillId="33" borderId="59" xfId="0" applyNumberFormat="1" applyFont="1" applyFill="1" applyBorder="1" applyAlignment="1" applyProtection="1">
      <alignment horizontal="center" vertical="center" wrapText="1"/>
      <protection/>
    </xf>
    <xf numFmtId="173" fontId="8" fillId="33" borderId="11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vertical="center"/>
      <protection/>
    </xf>
    <xf numFmtId="172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73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74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 applyProtection="1">
      <alignment vertical="center"/>
      <protection/>
    </xf>
    <xf numFmtId="172" fontId="12" fillId="0" borderId="10" xfId="0" applyNumberFormat="1" applyFont="1" applyFill="1" applyBorder="1" applyAlignment="1" applyProtection="1">
      <alignment vertical="center"/>
      <protection/>
    </xf>
    <xf numFmtId="173" fontId="8" fillId="33" borderId="16" xfId="0" applyNumberFormat="1" applyFont="1" applyFill="1" applyBorder="1" applyAlignment="1" applyProtection="1">
      <alignment horizontal="center" vertical="center"/>
      <protection/>
    </xf>
    <xf numFmtId="173" fontId="5" fillId="33" borderId="17" xfId="0" applyNumberFormat="1" applyFont="1" applyFill="1" applyBorder="1" applyAlignment="1" applyProtection="1">
      <alignment horizontal="center" vertical="center"/>
      <protection/>
    </xf>
    <xf numFmtId="173" fontId="8" fillId="33" borderId="17" xfId="0" applyNumberFormat="1" applyFont="1" applyFill="1" applyBorder="1" applyAlignment="1" applyProtection="1">
      <alignment horizontal="center" vertical="center"/>
      <protection/>
    </xf>
    <xf numFmtId="173" fontId="8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7" fontId="5" fillId="33" borderId="16" xfId="0" applyNumberFormat="1" applyFont="1" applyFill="1" applyBorder="1" applyAlignment="1" applyProtection="1">
      <alignment horizontal="center" vertical="center"/>
      <protection/>
    </xf>
    <xf numFmtId="177" fontId="5" fillId="33" borderId="17" xfId="0" applyNumberFormat="1" applyFont="1" applyFill="1" applyBorder="1" applyAlignment="1" applyProtection="1">
      <alignment horizontal="center" vertical="center"/>
      <protection/>
    </xf>
    <xf numFmtId="177" fontId="5" fillId="33" borderId="18" xfId="0" applyNumberFormat="1" applyFont="1" applyFill="1" applyBorder="1" applyAlignment="1" applyProtection="1">
      <alignment horizontal="center" vertical="center"/>
      <protection/>
    </xf>
    <xf numFmtId="177" fontId="5" fillId="33" borderId="50" xfId="0" applyNumberFormat="1" applyFont="1" applyFill="1" applyBorder="1" applyAlignment="1" applyProtection="1">
      <alignment horizontal="center" vertical="center" wrapText="1"/>
      <protection/>
    </xf>
    <xf numFmtId="177" fontId="5" fillId="33" borderId="63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3" fontId="2" fillId="0" borderId="31" xfId="0" applyNumberFormat="1" applyFont="1" applyFill="1" applyBorder="1" applyAlignment="1" applyProtection="1">
      <alignment horizontal="center" vertical="center"/>
      <protection/>
    </xf>
    <xf numFmtId="174" fontId="2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3" fontId="2" fillId="0" borderId="52" xfId="0" applyNumberFormat="1" applyFont="1" applyFill="1" applyBorder="1" applyAlignment="1" applyProtection="1">
      <alignment horizontal="center" vertical="center"/>
      <protection/>
    </xf>
    <xf numFmtId="174" fontId="2" fillId="0" borderId="37" xfId="0" applyNumberFormat="1" applyFont="1" applyFill="1" applyBorder="1" applyAlignment="1" applyProtection="1">
      <alignment horizontal="center" vertical="center"/>
      <protection/>
    </xf>
    <xf numFmtId="172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74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74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74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72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74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72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74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74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72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74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72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74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74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 applyProtection="1">
      <alignment horizontal="center" vertical="center"/>
      <protection/>
    </xf>
    <xf numFmtId="174" fontId="5" fillId="33" borderId="17" xfId="0" applyNumberFormat="1" applyFont="1" applyFill="1" applyBorder="1" applyAlignment="1" applyProtection="1">
      <alignment horizontal="center" vertical="center"/>
      <protection/>
    </xf>
    <xf numFmtId="174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74" fontId="5" fillId="33" borderId="19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72" fontId="2" fillId="33" borderId="76" xfId="0" applyNumberFormat="1" applyFont="1" applyFill="1" applyBorder="1" applyAlignment="1" applyProtection="1">
      <alignment vertical="center"/>
      <protection/>
    </xf>
    <xf numFmtId="172" fontId="2" fillId="33" borderId="63" xfId="0" applyNumberFormat="1" applyFont="1" applyFill="1" applyBorder="1" applyAlignment="1" applyProtection="1">
      <alignment vertical="center"/>
      <protection/>
    </xf>
    <xf numFmtId="172" fontId="5" fillId="33" borderId="19" xfId="0" applyNumberFormat="1" applyFont="1" applyFill="1" applyBorder="1" applyAlignment="1" applyProtection="1">
      <alignment horizontal="center" vertical="center"/>
      <protection/>
    </xf>
    <xf numFmtId="172" fontId="2" fillId="33" borderId="84" xfId="0" applyNumberFormat="1" applyFont="1" applyFill="1" applyBorder="1" applyAlignment="1" applyProtection="1">
      <alignment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174" fontId="13" fillId="33" borderId="0" xfId="0" applyNumberFormat="1" applyFont="1" applyFill="1" applyBorder="1" applyAlignment="1">
      <alignment horizontal="center" vertical="center"/>
    </xf>
    <xf numFmtId="172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2" fontId="2" fillId="33" borderId="85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2" fontId="2" fillId="33" borderId="65" xfId="0" applyNumberFormat="1" applyFont="1" applyFill="1" applyBorder="1" applyAlignment="1" applyProtection="1">
      <alignment vertical="center"/>
      <protection/>
    </xf>
    <xf numFmtId="172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2" fontId="11" fillId="0" borderId="0" xfId="0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left" vertical="top" wrapText="1"/>
      <protection/>
    </xf>
    <xf numFmtId="172" fontId="5" fillId="0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2" fontId="2" fillId="0" borderId="87" xfId="0" applyNumberFormat="1" applyFont="1" applyFill="1" applyBorder="1" applyAlignment="1" applyProtection="1">
      <alignment vertical="center"/>
      <protection/>
    </xf>
    <xf numFmtId="172" fontId="2" fillId="0" borderId="88" xfId="0" applyNumberFormat="1" applyFont="1" applyFill="1" applyBorder="1" applyAlignment="1" applyProtection="1">
      <alignment horizontal="center" vertical="center"/>
      <protection/>
    </xf>
    <xf numFmtId="172" fontId="2" fillId="0" borderId="89" xfId="0" applyNumberFormat="1" applyFont="1" applyFill="1" applyBorder="1" applyAlignment="1" applyProtection="1">
      <alignment horizontal="center" vertical="center"/>
      <protection/>
    </xf>
    <xf numFmtId="172" fontId="2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9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72" fontId="2" fillId="0" borderId="66" xfId="0" applyNumberFormat="1" applyFont="1" applyFill="1" applyBorder="1" applyAlignment="1" applyProtection="1">
      <alignment horizontal="center" vertical="center"/>
      <protection/>
    </xf>
    <xf numFmtId="172" fontId="2" fillId="0" borderId="52" xfId="0" applyNumberFormat="1" applyFont="1" applyFill="1" applyBorder="1" applyAlignment="1" applyProtection="1">
      <alignment horizontal="center" vertical="center"/>
      <protection/>
    </xf>
    <xf numFmtId="172" fontId="2" fillId="0" borderId="80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59" xfId="0" applyNumberFormat="1" applyFont="1" applyFill="1" applyBorder="1" applyAlignment="1" applyProtection="1">
      <alignment horizontal="center" vertical="center"/>
      <protection/>
    </xf>
    <xf numFmtId="172" fontId="2" fillId="0" borderId="60" xfId="0" applyNumberFormat="1" applyFont="1" applyFill="1" applyBorder="1" applyAlignment="1" applyProtection="1">
      <alignment horizontal="center" vertical="center"/>
      <protection/>
    </xf>
    <xf numFmtId="173" fontId="5" fillId="0" borderId="92" xfId="0" applyNumberFormat="1" applyFont="1" applyFill="1" applyBorder="1" applyAlignment="1" applyProtection="1">
      <alignment horizontal="center" vertical="center"/>
      <protection/>
    </xf>
    <xf numFmtId="172" fontId="2" fillId="0" borderId="93" xfId="0" applyNumberFormat="1" applyFont="1" applyFill="1" applyBorder="1" applyAlignment="1" applyProtection="1">
      <alignment vertical="center"/>
      <protection/>
    </xf>
    <xf numFmtId="173" fontId="5" fillId="0" borderId="94" xfId="0" applyNumberFormat="1" applyFont="1" applyFill="1" applyBorder="1" applyAlignment="1" applyProtection="1">
      <alignment horizontal="center" vertical="center"/>
      <protection/>
    </xf>
    <xf numFmtId="173" fontId="5" fillId="0" borderId="95" xfId="0" applyNumberFormat="1" applyFont="1" applyFill="1" applyBorder="1" applyAlignment="1" applyProtection="1">
      <alignment horizontal="center" vertical="center"/>
      <protection/>
    </xf>
    <xf numFmtId="172" fontId="2" fillId="0" borderId="96" xfId="0" applyNumberFormat="1" applyFont="1" applyFill="1" applyBorder="1" applyAlignment="1" applyProtection="1">
      <alignment vertical="center"/>
      <protection/>
    </xf>
    <xf numFmtId="172" fontId="2" fillId="0" borderId="97" xfId="0" applyNumberFormat="1" applyFont="1" applyFill="1" applyBorder="1" applyAlignment="1" applyProtection="1">
      <alignment vertical="center"/>
      <protection/>
    </xf>
    <xf numFmtId="173" fontId="5" fillId="0" borderId="98" xfId="0" applyNumberFormat="1" applyFont="1" applyFill="1" applyBorder="1" applyAlignment="1" applyProtection="1">
      <alignment horizontal="center" vertical="center"/>
      <protection/>
    </xf>
    <xf numFmtId="173" fontId="5" fillId="0" borderId="99" xfId="0" applyNumberFormat="1" applyFont="1" applyFill="1" applyBorder="1" applyAlignment="1" applyProtection="1">
      <alignment horizontal="center" vertical="center"/>
      <protection/>
    </xf>
    <xf numFmtId="172" fontId="2" fillId="0" borderId="100" xfId="0" applyNumberFormat="1" applyFont="1" applyFill="1" applyBorder="1" applyAlignment="1" applyProtection="1">
      <alignment vertical="center"/>
      <protection/>
    </xf>
    <xf numFmtId="172" fontId="2" fillId="35" borderId="0" xfId="0" applyNumberFormat="1" applyFont="1" applyFill="1" applyBorder="1" applyAlignment="1" applyProtection="1">
      <alignment vertical="center"/>
      <protection/>
    </xf>
    <xf numFmtId="174" fontId="5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101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 wrapText="1"/>
    </xf>
    <xf numFmtId="172" fontId="2" fillId="0" borderId="107" xfId="0" applyNumberFormat="1" applyFont="1" applyFill="1" applyBorder="1" applyAlignment="1" applyProtection="1">
      <alignment vertical="center"/>
      <protection/>
    </xf>
    <xf numFmtId="173" fontId="2" fillId="33" borderId="24" xfId="0" applyNumberFormat="1" applyFont="1" applyFill="1" applyBorder="1" applyAlignment="1" applyProtection="1">
      <alignment horizontal="center" vertical="center"/>
      <protection/>
    </xf>
    <xf numFmtId="172" fontId="2" fillId="36" borderId="0" xfId="0" applyNumberFormat="1" applyFont="1" applyFill="1" applyBorder="1" applyAlignment="1" applyProtection="1">
      <alignment vertical="center"/>
      <protection/>
    </xf>
    <xf numFmtId="172" fontId="2" fillId="0" borderId="108" xfId="0" applyNumberFormat="1" applyFont="1" applyFill="1" applyBorder="1" applyAlignment="1" applyProtection="1">
      <alignment vertical="center"/>
      <protection/>
    </xf>
    <xf numFmtId="174" fontId="5" fillId="33" borderId="109" xfId="0" applyNumberFormat="1" applyFont="1" applyFill="1" applyBorder="1" applyAlignment="1" applyProtection="1">
      <alignment horizontal="center" vertical="center"/>
      <protection/>
    </xf>
    <xf numFmtId="172" fontId="2" fillId="0" borderId="110" xfId="0" applyNumberFormat="1" applyFont="1" applyFill="1" applyBorder="1" applyAlignment="1" applyProtection="1">
      <alignment vertical="center"/>
      <protection/>
    </xf>
    <xf numFmtId="172" fontId="2" fillId="0" borderId="111" xfId="0" applyNumberFormat="1" applyFont="1" applyFill="1" applyBorder="1" applyAlignment="1" applyProtection="1">
      <alignment vertical="center"/>
      <protection/>
    </xf>
    <xf numFmtId="174" fontId="67" fillId="33" borderId="109" xfId="0" applyNumberFormat="1" applyFont="1" applyFill="1" applyBorder="1" applyAlignment="1" applyProtection="1">
      <alignment horizontal="center" vertical="center"/>
      <protection/>
    </xf>
    <xf numFmtId="174" fontId="68" fillId="33" borderId="109" xfId="0" applyNumberFormat="1" applyFont="1" applyFill="1" applyBorder="1" applyAlignment="1" applyProtection="1">
      <alignment horizontal="center" vertical="center"/>
      <protection/>
    </xf>
    <xf numFmtId="174" fontId="68" fillId="33" borderId="112" xfId="0" applyNumberFormat="1" applyFont="1" applyFill="1" applyBorder="1" applyAlignment="1" applyProtection="1">
      <alignment horizontal="center" vertical="center"/>
      <protection/>
    </xf>
    <xf numFmtId="172" fontId="2" fillId="0" borderId="113" xfId="0" applyNumberFormat="1" applyFont="1" applyFill="1" applyBorder="1" applyAlignment="1" applyProtection="1">
      <alignment vertical="center"/>
      <protection/>
    </xf>
    <xf numFmtId="174" fontId="5" fillId="33" borderId="114" xfId="0" applyNumberFormat="1" applyFont="1" applyFill="1" applyBorder="1" applyAlignment="1" applyProtection="1">
      <alignment horizontal="center" vertical="center"/>
      <protection/>
    </xf>
    <xf numFmtId="180" fontId="3" fillId="0" borderId="0" xfId="53" applyNumberFormat="1" applyFont="1" applyFill="1" applyBorder="1" applyAlignment="1" applyProtection="1">
      <alignment vertical="center"/>
      <protection/>
    </xf>
    <xf numFmtId="0" fontId="2" fillId="0" borderId="110" xfId="53" applyNumberFormat="1" applyFont="1" applyFill="1" applyBorder="1" applyAlignment="1" applyProtection="1">
      <alignment horizontal="center" vertical="center"/>
      <protection/>
    </xf>
    <xf numFmtId="172" fontId="2" fillId="0" borderId="115" xfId="0" applyNumberFormat="1" applyFont="1" applyFill="1" applyBorder="1" applyAlignment="1" applyProtection="1">
      <alignment vertical="center"/>
      <protection/>
    </xf>
    <xf numFmtId="172" fontId="2" fillId="0" borderId="116" xfId="0" applyNumberFormat="1" applyFont="1" applyFill="1" applyBorder="1" applyAlignment="1" applyProtection="1">
      <alignment vertical="center"/>
      <protection/>
    </xf>
    <xf numFmtId="0" fontId="2" fillId="0" borderId="117" xfId="53" applyNumberFormat="1" applyFont="1" applyFill="1" applyBorder="1" applyAlignment="1" applyProtection="1">
      <alignment horizontal="center" vertical="center"/>
      <protection/>
    </xf>
    <xf numFmtId="0" fontId="2" fillId="0" borderId="118" xfId="53" applyNumberFormat="1" applyFont="1" applyFill="1" applyBorder="1" applyAlignment="1" applyProtection="1">
      <alignment horizontal="center" vertical="center"/>
      <protection/>
    </xf>
    <xf numFmtId="180" fontId="3" fillId="0" borderId="118" xfId="53" applyNumberFormat="1" applyFont="1" applyFill="1" applyBorder="1" applyAlignment="1" applyProtection="1">
      <alignment vertical="center"/>
      <protection/>
    </xf>
    <xf numFmtId="49" fontId="5" fillId="0" borderId="119" xfId="0" applyNumberFormat="1" applyFont="1" applyFill="1" applyBorder="1" applyAlignment="1">
      <alignment horizontal="left" vertical="center" wrapText="1"/>
    </xf>
    <xf numFmtId="0" fontId="5" fillId="0" borderId="110" xfId="53" applyFont="1" applyFill="1" applyBorder="1" applyAlignment="1">
      <alignment horizontal="center" vertical="center" wrapText="1"/>
      <protection/>
    </xf>
    <xf numFmtId="179" fontId="5" fillId="0" borderId="120" xfId="53" applyNumberFormat="1" applyFont="1" applyFill="1" applyBorder="1" applyAlignment="1" applyProtection="1">
      <alignment horizontal="center" vertical="center"/>
      <protection/>
    </xf>
    <xf numFmtId="172" fontId="2" fillId="0" borderId="109" xfId="0" applyNumberFormat="1" applyFont="1" applyFill="1" applyBorder="1" applyAlignment="1" applyProtection="1">
      <alignment vertical="center"/>
      <protection/>
    </xf>
    <xf numFmtId="49" fontId="5" fillId="0" borderId="120" xfId="53" applyNumberFormat="1" applyFont="1" applyFill="1" applyBorder="1" applyAlignment="1">
      <alignment vertical="center" wrapText="1"/>
      <protection/>
    </xf>
    <xf numFmtId="0" fontId="2" fillId="0" borderId="107" xfId="53" applyNumberFormat="1" applyFont="1" applyFill="1" applyBorder="1" applyAlignment="1" applyProtection="1">
      <alignment horizontal="center" vertical="center"/>
      <protection/>
    </xf>
    <xf numFmtId="0" fontId="2" fillId="0" borderId="121" xfId="53" applyNumberFormat="1" applyFont="1" applyFill="1" applyBorder="1" applyAlignment="1" applyProtection="1">
      <alignment horizontal="center" vertical="center"/>
      <protection/>
    </xf>
    <xf numFmtId="49" fontId="5" fillId="0" borderId="122" xfId="0" applyNumberFormat="1" applyFont="1" applyFill="1" applyBorder="1" applyAlignment="1" applyProtection="1">
      <alignment horizontal="center" vertical="center"/>
      <protection/>
    </xf>
    <xf numFmtId="49" fontId="5" fillId="0" borderId="123" xfId="0" applyNumberFormat="1" applyFont="1" applyFill="1" applyBorder="1" applyAlignment="1">
      <alignment horizontal="center" vertical="center"/>
    </xf>
    <xf numFmtId="49" fontId="5" fillId="0" borderId="113" xfId="0" applyNumberFormat="1" applyFont="1" applyFill="1" applyBorder="1" applyAlignment="1">
      <alignment horizontal="center" vertical="center"/>
    </xf>
    <xf numFmtId="0" fontId="5" fillId="0" borderId="124" xfId="0" applyNumberFormat="1" applyFont="1" applyFill="1" applyBorder="1" applyAlignment="1" applyProtection="1">
      <alignment horizontal="center" vertical="center"/>
      <protection/>
    </xf>
    <xf numFmtId="0" fontId="5" fillId="0" borderId="124" xfId="53" applyFont="1" applyFill="1" applyBorder="1" applyAlignment="1">
      <alignment horizontal="center" vertical="center" wrapText="1"/>
      <protection/>
    </xf>
    <xf numFmtId="0" fontId="2" fillId="0" borderId="125" xfId="0" applyNumberFormat="1" applyFont="1" applyFill="1" applyBorder="1" applyAlignment="1">
      <alignment horizontal="center" vertical="center" wrapText="1"/>
    </xf>
    <xf numFmtId="0" fontId="2" fillId="0" borderId="123" xfId="53" applyFont="1" applyFill="1" applyBorder="1" applyAlignment="1">
      <alignment horizontal="center" vertical="center" wrapText="1"/>
      <protection/>
    </xf>
    <xf numFmtId="0" fontId="2" fillId="0" borderId="119" xfId="53" applyFont="1" applyFill="1" applyBorder="1" applyAlignment="1">
      <alignment horizontal="center" vertical="center" wrapText="1"/>
      <protection/>
    </xf>
    <xf numFmtId="172" fontId="2" fillId="0" borderId="126" xfId="0" applyNumberFormat="1" applyFont="1" applyFill="1" applyBorder="1" applyAlignment="1" applyProtection="1">
      <alignment vertical="center"/>
      <protection/>
    </xf>
    <xf numFmtId="0" fontId="5" fillId="0" borderId="121" xfId="53" applyNumberFormat="1" applyFont="1" applyFill="1" applyBorder="1" applyAlignment="1" applyProtection="1">
      <alignment horizontal="center" vertical="center"/>
      <protection/>
    </xf>
    <xf numFmtId="0" fontId="5" fillId="0" borderId="107" xfId="53" applyNumberFormat="1" applyFont="1" applyFill="1" applyBorder="1" applyAlignment="1" applyProtection="1">
      <alignment horizontal="center" vertical="center"/>
      <protection/>
    </xf>
    <xf numFmtId="1" fontId="5" fillId="0" borderId="117" xfId="53" applyNumberFormat="1" applyFont="1" applyFill="1" applyBorder="1" applyAlignment="1">
      <alignment horizontal="center" vertical="center" wrapText="1"/>
      <protection/>
    </xf>
    <xf numFmtId="0" fontId="2" fillId="0" borderId="111" xfId="53" applyNumberFormat="1" applyFont="1" applyFill="1" applyBorder="1" applyAlignment="1" applyProtection="1">
      <alignment horizontal="center" vertical="center"/>
      <protection/>
    </xf>
    <xf numFmtId="172" fontId="2" fillId="0" borderId="127" xfId="0" applyNumberFormat="1" applyFont="1" applyFill="1" applyBorder="1" applyAlignment="1" applyProtection="1">
      <alignment vertical="center"/>
      <protection/>
    </xf>
    <xf numFmtId="172" fontId="2" fillId="0" borderId="128" xfId="0" applyNumberFormat="1" applyFont="1" applyFill="1" applyBorder="1" applyAlignment="1" applyProtection="1">
      <alignment vertical="center"/>
      <protection/>
    </xf>
    <xf numFmtId="179" fontId="5" fillId="0" borderId="129" xfId="53" applyNumberFormat="1" applyFont="1" applyFill="1" applyBorder="1" applyAlignment="1" applyProtection="1">
      <alignment horizontal="center" vertical="center"/>
      <protection/>
    </xf>
    <xf numFmtId="0" fontId="5" fillId="0" borderId="130" xfId="53" applyFont="1" applyFill="1" applyBorder="1" applyAlignment="1">
      <alignment horizontal="center" vertical="center" wrapText="1"/>
      <protection/>
    </xf>
    <xf numFmtId="177" fontId="5" fillId="0" borderId="131" xfId="53" applyNumberFormat="1" applyFont="1" applyFill="1" applyBorder="1" applyAlignment="1" applyProtection="1">
      <alignment horizontal="center" vertical="center"/>
      <protection/>
    </xf>
    <xf numFmtId="177" fontId="5" fillId="0" borderId="132" xfId="53" applyNumberFormat="1" applyFont="1" applyFill="1" applyBorder="1" applyAlignment="1" applyProtection="1">
      <alignment horizontal="center" vertical="center"/>
      <protection/>
    </xf>
    <xf numFmtId="0" fontId="2" fillId="0" borderId="110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49" fontId="5" fillId="0" borderId="120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68" fillId="0" borderId="107" xfId="0" applyFont="1" applyFill="1" applyBorder="1" applyAlignment="1">
      <alignment horizontal="center" vertical="center" wrapText="1"/>
    </xf>
    <xf numFmtId="176" fontId="5" fillId="33" borderId="113" xfId="0" applyNumberFormat="1" applyFont="1" applyFill="1" applyBorder="1" applyAlignment="1" applyProtection="1">
      <alignment horizontal="center" vertical="center" wrapText="1"/>
      <protection/>
    </xf>
    <xf numFmtId="176" fontId="5" fillId="33" borderId="125" xfId="0" applyNumberFormat="1" applyFont="1" applyFill="1" applyBorder="1" applyAlignment="1" applyProtection="1">
      <alignment horizontal="center" vertical="center" wrapText="1"/>
      <protection/>
    </xf>
    <xf numFmtId="174" fontId="5" fillId="0" borderId="120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5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/>
    </xf>
    <xf numFmtId="0" fontId="23" fillId="0" borderId="1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35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35" xfId="0" applyFont="1" applyBorder="1" applyAlignment="1">
      <alignment horizontal="center"/>
    </xf>
    <xf numFmtId="0" fontId="23" fillId="0" borderId="134" xfId="0" applyFont="1" applyBorder="1" applyAlignment="1">
      <alignment/>
    </xf>
    <xf numFmtId="0" fontId="23" fillId="0" borderId="34" xfId="0" applyFont="1" applyBorder="1" applyAlignment="1">
      <alignment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/>
    </xf>
    <xf numFmtId="172" fontId="2" fillId="0" borderId="112" xfId="0" applyNumberFormat="1" applyFont="1" applyFill="1" applyBorder="1" applyAlignment="1" applyProtection="1">
      <alignment vertical="center"/>
      <protection/>
    </xf>
    <xf numFmtId="0" fontId="23" fillId="0" borderId="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8" fontId="5" fillId="0" borderId="100" xfId="0" applyNumberFormat="1" applyFont="1" applyFill="1" applyBorder="1" applyAlignment="1" applyProtection="1">
      <alignment horizontal="center" vertical="center"/>
      <protection/>
    </xf>
    <xf numFmtId="178" fontId="5" fillId="0" borderId="87" xfId="0" applyNumberFormat="1" applyFont="1" applyFill="1" applyBorder="1" applyAlignment="1" applyProtection="1">
      <alignment horizontal="center" vertical="center"/>
      <protection/>
    </xf>
    <xf numFmtId="180" fontId="2" fillId="0" borderId="107" xfId="53" applyNumberFormat="1" applyFont="1" applyFill="1" applyBorder="1" applyAlignment="1" applyProtection="1">
      <alignment horizontal="center" vertical="center"/>
      <protection/>
    </xf>
    <xf numFmtId="49" fontId="2" fillId="0" borderId="121" xfId="53" applyNumberFormat="1" applyFont="1" applyFill="1" applyBorder="1" applyAlignment="1" applyProtection="1">
      <alignment horizontal="center" vertical="center"/>
      <protection/>
    </xf>
    <xf numFmtId="180" fontId="2" fillId="0" borderId="142" xfId="53" applyNumberFormat="1" applyFont="1" applyFill="1" applyBorder="1" applyAlignment="1" applyProtection="1">
      <alignment horizontal="center" vertical="center"/>
      <protection/>
    </xf>
    <xf numFmtId="180" fontId="2" fillId="0" borderId="121" xfId="53" applyNumberFormat="1" applyFont="1" applyFill="1" applyBorder="1" applyAlignment="1" applyProtection="1">
      <alignment horizontal="center" vertical="center"/>
      <protection/>
    </xf>
    <xf numFmtId="49" fontId="5" fillId="0" borderId="143" xfId="53" applyNumberFormat="1" applyFont="1" applyFill="1" applyBorder="1" applyAlignment="1">
      <alignment horizontal="left" vertical="center" wrapText="1"/>
      <protection/>
    </xf>
    <xf numFmtId="180" fontId="2" fillId="0" borderId="143" xfId="53" applyNumberFormat="1" applyFont="1" applyFill="1" applyBorder="1" applyAlignment="1" applyProtection="1">
      <alignment horizontal="center" vertical="center"/>
      <protection/>
    </xf>
    <xf numFmtId="174" fontId="2" fillId="0" borderId="87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>
      <alignment wrapText="1"/>
    </xf>
    <xf numFmtId="0" fontId="23" fillId="0" borderId="144" xfId="0" applyFont="1" applyFill="1" applyBorder="1" applyAlignment="1">
      <alignment wrapText="1"/>
    </xf>
    <xf numFmtId="0" fontId="23" fillId="0" borderId="145" xfId="0" applyFont="1" applyFill="1" applyBorder="1" applyAlignment="1">
      <alignment wrapText="1"/>
    </xf>
    <xf numFmtId="0" fontId="23" fillId="0" borderId="146" xfId="0" applyFont="1" applyFill="1" applyBorder="1" applyAlignment="1">
      <alignment wrapText="1"/>
    </xf>
    <xf numFmtId="0" fontId="5" fillId="0" borderId="147" xfId="0" applyFont="1" applyFill="1" applyBorder="1" applyAlignment="1">
      <alignment vertical="center" wrapText="1"/>
    </xf>
    <xf numFmtId="49" fontId="5" fillId="0" borderId="120" xfId="54" applyNumberFormat="1" applyFont="1" applyFill="1" applyBorder="1" applyAlignment="1" applyProtection="1">
      <alignment horizontal="left" vertical="center" wrapText="1"/>
      <protection locked="0"/>
    </xf>
    <xf numFmtId="49" fontId="5" fillId="0" borderId="148" xfId="0" applyNumberFormat="1" applyFont="1" applyFill="1" applyBorder="1" applyAlignment="1">
      <alignment horizontal="left" vertical="center" wrapText="1"/>
    </xf>
    <xf numFmtId="49" fontId="5" fillId="0" borderId="107" xfId="0" applyNumberFormat="1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wrapText="1"/>
    </xf>
    <xf numFmtId="0" fontId="0" fillId="0" borderId="107" xfId="0" applyBorder="1" applyAlignment="1">
      <alignment/>
    </xf>
    <xf numFmtId="0" fontId="23" fillId="0" borderId="107" xfId="0" applyFont="1" applyFill="1" applyBorder="1" applyAlignment="1">
      <alignment horizontal="center"/>
    </xf>
    <xf numFmtId="0" fontId="23" fillId="0" borderId="107" xfId="0" applyFont="1" applyFill="1" applyBorder="1" applyAlignment="1">
      <alignment horizontal="center" wrapText="1"/>
    </xf>
    <xf numFmtId="0" fontId="0" fillId="0" borderId="107" xfId="0" applyBorder="1" applyAlignment="1">
      <alignment wrapText="1"/>
    </xf>
    <xf numFmtId="49" fontId="0" fillId="0" borderId="0" xfId="0" applyNumberFormat="1" applyAlignment="1">
      <alignment/>
    </xf>
    <xf numFmtId="172" fontId="2" fillId="37" borderId="131" xfId="0" applyNumberFormat="1" applyFont="1" applyFill="1" applyBorder="1" applyAlignment="1" applyProtection="1">
      <alignment vertical="center"/>
      <protection/>
    </xf>
    <xf numFmtId="172" fontId="5" fillId="37" borderId="131" xfId="0" applyNumberFormat="1" applyFont="1" applyFill="1" applyBorder="1" applyAlignment="1" applyProtection="1">
      <alignment vertical="center"/>
      <protection/>
    </xf>
    <xf numFmtId="172" fontId="2" fillId="37" borderId="0" xfId="0" applyNumberFormat="1" applyFont="1" applyFill="1" applyBorder="1" applyAlignment="1" applyProtection="1">
      <alignment vertical="center"/>
      <protection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2" fontId="2" fillId="37" borderId="107" xfId="0" applyNumberFormat="1" applyFont="1" applyFill="1" applyBorder="1" applyAlignment="1" applyProtection="1">
      <alignment vertical="center"/>
      <protection/>
    </xf>
    <xf numFmtId="0" fontId="69" fillId="37" borderId="0" xfId="0" applyFont="1" applyFill="1" applyAlignment="1">
      <alignment/>
    </xf>
    <xf numFmtId="172" fontId="2" fillId="38" borderId="107" xfId="0" applyNumberFormat="1" applyFont="1" applyFill="1" applyBorder="1" applyAlignment="1" applyProtection="1">
      <alignment vertical="center"/>
      <protection/>
    </xf>
    <xf numFmtId="172" fontId="5" fillId="37" borderId="107" xfId="0" applyNumberFormat="1" applyFont="1" applyFill="1" applyBorder="1" applyAlignment="1" applyProtection="1">
      <alignment vertical="center"/>
      <protection/>
    </xf>
    <xf numFmtId="173" fontId="5" fillId="39" borderId="0" xfId="0" applyNumberFormat="1" applyFont="1" applyFill="1" applyBorder="1" applyAlignment="1" applyProtection="1">
      <alignment horizontal="center" vertical="center"/>
      <protection/>
    </xf>
    <xf numFmtId="0" fontId="2" fillId="37" borderId="117" xfId="53" applyFont="1" applyFill="1" applyBorder="1" applyAlignment="1">
      <alignment horizontal="center" vertical="center" wrapText="1"/>
      <protection/>
    </xf>
    <xf numFmtId="0" fontId="5" fillId="37" borderId="117" xfId="53" applyFont="1" applyFill="1" applyBorder="1" applyAlignment="1">
      <alignment horizontal="center" vertical="center" wrapText="1"/>
      <protection/>
    </xf>
    <xf numFmtId="0" fontId="2" fillId="37" borderId="118" xfId="53" applyFont="1" applyFill="1" applyBorder="1" applyAlignment="1">
      <alignment horizontal="center" vertical="center" wrapText="1"/>
      <protection/>
    </xf>
    <xf numFmtId="180" fontId="3" fillId="37" borderId="127" xfId="53" applyNumberFormat="1" applyFont="1" applyFill="1" applyBorder="1" applyAlignment="1" applyProtection="1">
      <alignment vertical="center"/>
      <protection/>
    </xf>
    <xf numFmtId="180" fontId="3" fillId="37" borderId="0" xfId="53" applyNumberFormat="1" applyFont="1" applyFill="1" applyBorder="1" applyAlignment="1" applyProtection="1">
      <alignment vertical="center"/>
      <protection/>
    </xf>
    <xf numFmtId="172" fontId="2" fillId="38" borderId="108" xfId="0" applyNumberFormat="1" applyFont="1" applyFill="1" applyBorder="1" applyAlignment="1" applyProtection="1">
      <alignment vertical="center"/>
      <protection/>
    </xf>
    <xf numFmtId="172" fontId="2" fillId="37" borderId="108" xfId="0" applyNumberFormat="1" applyFont="1" applyFill="1" applyBorder="1" applyAlignment="1" applyProtection="1">
      <alignment vertical="center"/>
      <protection/>
    </xf>
    <xf numFmtId="172" fontId="2" fillId="39" borderId="107" xfId="0" applyNumberFormat="1" applyFont="1" applyFill="1" applyBorder="1" applyAlignment="1" applyProtection="1">
      <alignment vertical="center"/>
      <protection/>
    </xf>
    <xf numFmtId="172" fontId="2" fillId="39" borderId="0" xfId="0" applyNumberFormat="1" applyFont="1" applyFill="1" applyBorder="1" applyAlignment="1" applyProtection="1">
      <alignment vertical="center"/>
      <protection/>
    </xf>
    <xf numFmtId="0" fontId="2" fillId="37" borderId="118" xfId="53" applyFont="1" applyFill="1" applyBorder="1" applyAlignment="1">
      <alignment horizontal="center" vertical="center" wrapText="1"/>
      <protection/>
    </xf>
    <xf numFmtId="0" fontId="2" fillId="37" borderId="117" xfId="53" applyFont="1" applyFill="1" applyBorder="1" applyAlignment="1">
      <alignment horizontal="center" vertical="center" wrapText="1"/>
      <protection/>
    </xf>
    <xf numFmtId="0" fontId="2" fillId="37" borderId="127" xfId="53" applyFont="1" applyFill="1" applyBorder="1" applyAlignment="1">
      <alignment horizontal="center" vertical="center" wrapText="1"/>
      <protection/>
    </xf>
    <xf numFmtId="0" fontId="2" fillId="37" borderId="111" xfId="53" applyFont="1" applyFill="1" applyBorder="1" applyAlignment="1">
      <alignment horizontal="center" vertical="center" wrapText="1"/>
      <protection/>
    </xf>
    <xf numFmtId="172" fontId="2" fillId="38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37" borderId="0" xfId="0" applyFont="1" applyFill="1" applyAlignment="1">
      <alignment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left" vertical="center" wrapText="1"/>
    </xf>
    <xf numFmtId="0" fontId="2" fillId="0" borderId="151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173" fontId="5" fillId="0" borderId="132" xfId="0" applyNumberFormat="1" applyFont="1" applyFill="1" applyBorder="1" applyAlignment="1" applyProtection="1">
      <alignment horizontal="center" vertical="center"/>
      <protection/>
    </xf>
    <xf numFmtId="174" fontId="5" fillId="0" borderId="150" xfId="0" applyNumberFormat="1" applyFont="1" applyFill="1" applyBorder="1" applyAlignment="1" applyProtection="1">
      <alignment horizontal="center" vertical="center"/>
      <protection/>
    </xf>
    <xf numFmtId="1" fontId="5" fillId="0" borderId="151" xfId="0" applyNumberFormat="1" applyFont="1" applyFill="1" applyBorder="1" applyAlignment="1" applyProtection="1">
      <alignment horizontal="center" vertical="center"/>
      <protection/>
    </xf>
    <xf numFmtId="1" fontId="5" fillId="0" borderId="131" xfId="0" applyNumberFormat="1" applyFont="1" applyFill="1" applyBorder="1" applyAlignment="1" applyProtection="1">
      <alignment horizontal="center" vertical="center"/>
      <protection/>
    </xf>
    <xf numFmtId="1" fontId="70" fillId="0" borderId="131" xfId="0" applyNumberFormat="1" applyFont="1" applyFill="1" applyBorder="1" applyAlignment="1" applyProtection="1">
      <alignment horizontal="center" vertical="center"/>
      <protection/>
    </xf>
    <xf numFmtId="1" fontId="68" fillId="0" borderId="131" xfId="0" applyNumberFormat="1" applyFont="1" applyFill="1" applyBorder="1" applyAlignment="1" applyProtection="1">
      <alignment horizontal="center" vertical="center"/>
      <protection/>
    </xf>
    <xf numFmtId="1" fontId="5" fillId="0" borderId="132" xfId="0" applyNumberFormat="1" applyFont="1" applyFill="1" applyBorder="1" applyAlignment="1" applyProtection="1">
      <alignment horizontal="center" vertical="center"/>
      <protection/>
    </xf>
    <xf numFmtId="1" fontId="70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49" fontId="5" fillId="0" borderId="120" xfId="0" applyNumberFormat="1" applyFont="1" applyFill="1" applyBorder="1" applyAlignment="1" applyProtection="1">
      <alignment horizontal="center" vertical="center" wrapText="1"/>
      <protection/>
    </xf>
    <xf numFmtId="0" fontId="5" fillId="0" borderId="153" xfId="0" applyFont="1" applyFill="1" applyBorder="1" applyAlignment="1">
      <alignment horizontal="left" vertical="center" wrapText="1"/>
    </xf>
    <xf numFmtId="173" fontId="11" fillId="0" borderId="121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>
      <alignment horizontal="center" vertical="center" wrapText="1"/>
    </xf>
    <xf numFmtId="173" fontId="11" fillId="0" borderId="107" xfId="0" applyNumberFormat="1" applyFont="1" applyFill="1" applyBorder="1" applyAlignment="1" applyProtection="1">
      <alignment horizontal="center" vertical="center" wrapText="1"/>
      <protection/>
    </xf>
    <xf numFmtId="173" fontId="11" fillId="0" borderId="117" xfId="0" applyNumberFormat="1" applyFont="1" applyFill="1" applyBorder="1" applyAlignment="1" applyProtection="1">
      <alignment horizontal="center" vertical="center" wrapText="1"/>
      <protection/>
    </xf>
    <xf numFmtId="176" fontId="5" fillId="0" borderId="153" xfId="0" applyNumberFormat="1" applyFont="1" applyFill="1" applyBorder="1" applyAlignment="1" applyProtection="1">
      <alignment horizontal="center" vertical="center" wrapText="1"/>
      <protection/>
    </xf>
    <xf numFmtId="177" fontId="5" fillId="0" borderId="121" xfId="0" applyNumberFormat="1" applyFont="1" applyFill="1" applyBorder="1" applyAlignment="1" applyProtection="1">
      <alignment horizontal="center" vertical="center" wrapText="1"/>
      <protection/>
    </xf>
    <xf numFmtId="1" fontId="5" fillId="0" borderId="107" xfId="0" applyNumberFormat="1" applyFont="1" applyFill="1" applyBorder="1" applyAlignment="1" applyProtection="1">
      <alignment horizontal="center" vertical="center"/>
      <protection/>
    </xf>
    <xf numFmtId="177" fontId="5" fillId="0" borderId="107" xfId="0" applyNumberFormat="1" applyFont="1" applyFill="1" applyBorder="1" applyAlignment="1" applyProtection="1">
      <alignment horizontal="center" vertical="center" wrapText="1"/>
      <protection/>
    </xf>
    <xf numFmtId="177" fontId="5" fillId="0" borderId="117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wrapText="1"/>
    </xf>
    <xf numFmtId="0" fontId="2" fillId="0" borderId="116" xfId="0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72" fontId="2" fillId="0" borderId="111" xfId="0" applyNumberFormat="1" applyFont="1" applyFill="1" applyBorder="1" applyAlignment="1" applyProtection="1">
      <alignment horizontal="center" vertical="center" wrapText="1"/>
      <protection/>
    </xf>
    <xf numFmtId="174" fontId="5" fillId="0" borderId="115" xfId="0" applyNumberFormat="1" applyFont="1" applyFill="1" applyBorder="1" applyAlignment="1" applyProtection="1">
      <alignment horizontal="center" vertical="center"/>
      <protection/>
    </xf>
    <xf numFmtId="1" fontId="5" fillId="0" borderId="116" xfId="0" applyNumberFormat="1" applyFont="1" applyFill="1" applyBorder="1" applyAlignment="1" applyProtection="1">
      <alignment horizontal="center" vertical="center"/>
      <protection/>
    </xf>
    <xf numFmtId="1" fontId="5" fillId="0" borderId="108" xfId="0" applyNumberFormat="1" applyFont="1" applyFill="1" applyBorder="1" applyAlignment="1" applyProtection="1">
      <alignment horizontal="center" vertical="center"/>
      <protection/>
    </xf>
    <xf numFmtId="1" fontId="68" fillId="0" borderId="108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81" fontId="2" fillId="0" borderId="107" xfId="53" applyNumberFormat="1" applyFont="1" applyFill="1" applyBorder="1" applyAlignment="1" applyProtection="1">
      <alignment horizontal="left" vertical="center" wrapText="1"/>
      <protection/>
    </xf>
    <xf numFmtId="179" fontId="2" fillId="0" borderId="120" xfId="53" applyNumberFormat="1" applyFont="1" applyFill="1" applyBorder="1" applyAlignment="1" applyProtection="1">
      <alignment horizontal="center" vertical="center"/>
      <protection/>
    </xf>
    <xf numFmtId="181" fontId="2" fillId="0" borderId="110" xfId="53" applyNumberFormat="1" applyFont="1" applyFill="1" applyBorder="1" applyAlignment="1" applyProtection="1">
      <alignment horizontal="center" vertical="center"/>
      <protection/>
    </xf>
    <xf numFmtId="181" fontId="2" fillId="0" borderId="121" xfId="53" applyNumberFormat="1" applyFont="1" applyFill="1" applyBorder="1" applyAlignment="1" applyProtection="1">
      <alignment horizontal="center" vertical="center"/>
      <protection/>
    </xf>
    <xf numFmtId="181" fontId="2" fillId="0" borderId="107" xfId="53" applyNumberFormat="1" applyFont="1" applyFill="1" applyBorder="1" applyAlignment="1" applyProtection="1">
      <alignment horizontal="center" vertical="center"/>
      <protection/>
    </xf>
    <xf numFmtId="181" fontId="2" fillId="0" borderId="117" xfId="53" applyNumberFormat="1" applyFont="1" applyFill="1" applyBorder="1" applyAlignment="1" applyProtection="1">
      <alignment horizontal="center" vertical="center"/>
      <protection/>
    </xf>
    <xf numFmtId="49" fontId="2" fillId="0" borderId="154" xfId="53" applyNumberFormat="1" applyFont="1" applyFill="1" applyBorder="1" applyAlignment="1">
      <alignment vertical="center" wrapText="1"/>
      <protection/>
    </xf>
    <xf numFmtId="0" fontId="2" fillId="0" borderId="155" xfId="53" applyNumberFormat="1" applyFont="1" applyFill="1" applyBorder="1" applyAlignment="1" applyProtection="1">
      <alignment horizontal="center" vertical="center"/>
      <protection/>
    </xf>
    <xf numFmtId="0" fontId="2" fillId="0" borderId="156" xfId="53" applyNumberFormat="1" applyFont="1" applyFill="1" applyBorder="1" applyAlignment="1" applyProtection="1">
      <alignment horizontal="center" vertical="center"/>
      <protection/>
    </xf>
    <xf numFmtId="0" fontId="2" fillId="0" borderId="157" xfId="53" applyNumberFormat="1" applyFont="1" applyFill="1" applyBorder="1" applyAlignment="1" applyProtection="1">
      <alignment horizontal="center" vertical="center"/>
      <protection/>
    </xf>
    <xf numFmtId="179" fontId="2" fillId="0" borderId="148" xfId="53" applyNumberFormat="1" applyFont="1" applyFill="1" applyBorder="1" applyAlignment="1" applyProtection="1">
      <alignment horizontal="center" vertical="center"/>
      <protection/>
    </xf>
    <xf numFmtId="181" fontId="2" fillId="0" borderId="155" xfId="53" applyNumberFormat="1" applyFont="1" applyFill="1" applyBorder="1" applyAlignment="1" applyProtection="1">
      <alignment horizontal="center" vertical="center"/>
      <protection/>
    </xf>
    <xf numFmtId="181" fontId="2" fillId="0" borderId="158" xfId="53" applyNumberFormat="1" applyFont="1" applyFill="1" applyBorder="1" applyAlignment="1" applyProtection="1">
      <alignment horizontal="center" vertical="center"/>
      <protection/>
    </xf>
    <xf numFmtId="181" fontId="2" fillId="0" borderId="156" xfId="53" applyNumberFormat="1" applyFont="1" applyFill="1" applyBorder="1" applyAlignment="1" applyProtection="1">
      <alignment horizontal="center" vertical="center"/>
      <protection/>
    </xf>
    <xf numFmtId="1" fontId="70" fillId="0" borderId="35" xfId="0" applyNumberFormat="1" applyFont="1" applyFill="1" applyBorder="1" applyAlignment="1" applyProtection="1">
      <alignment horizontal="center" vertical="center"/>
      <protection/>
    </xf>
    <xf numFmtId="181" fontId="2" fillId="0" borderId="157" xfId="53" applyNumberFormat="1" applyFont="1" applyFill="1" applyBorder="1" applyAlignment="1" applyProtection="1">
      <alignment horizontal="center" vertical="center"/>
      <protection/>
    </xf>
    <xf numFmtId="49" fontId="2" fillId="0" borderId="159" xfId="0" applyNumberFormat="1" applyFont="1" applyFill="1" applyBorder="1" applyAlignment="1" applyProtection="1">
      <alignment horizontal="center" vertical="center" wrapText="1"/>
      <protection/>
    </xf>
    <xf numFmtId="174" fontId="5" fillId="0" borderId="160" xfId="0" applyNumberFormat="1" applyFont="1" applyFill="1" applyBorder="1" applyAlignment="1" applyProtection="1">
      <alignment horizontal="center" vertical="center"/>
      <protection/>
    </xf>
    <xf numFmtId="1" fontId="5" fillId="0" borderId="160" xfId="0" applyNumberFormat="1" applyFont="1" applyFill="1" applyBorder="1" applyAlignment="1" applyProtection="1">
      <alignment horizontal="center" vertical="center"/>
      <protection/>
    </xf>
    <xf numFmtId="1" fontId="5" fillId="0" borderId="161" xfId="0" applyNumberFormat="1" applyFont="1" applyFill="1" applyBorder="1" applyAlignment="1" applyProtection="1">
      <alignment horizontal="center" vertical="center"/>
      <protection/>
    </xf>
    <xf numFmtId="174" fontId="5" fillId="0" borderId="162" xfId="0" applyNumberFormat="1" applyFont="1" applyFill="1" applyBorder="1" applyAlignment="1" applyProtection="1">
      <alignment horizontal="center" vertical="center"/>
      <protection/>
    </xf>
    <xf numFmtId="174" fontId="5" fillId="0" borderId="142" xfId="0" applyNumberFormat="1" applyFont="1" applyFill="1" applyBorder="1" applyAlignment="1" applyProtection="1">
      <alignment horizontal="center" vertical="center"/>
      <protection/>
    </xf>
    <xf numFmtId="174" fontId="5" fillId="0" borderId="114" xfId="0" applyNumberFormat="1" applyFont="1" applyFill="1" applyBorder="1" applyAlignment="1" applyProtection="1">
      <alignment horizontal="center" vertical="center"/>
      <protection/>
    </xf>
    <xf numFmtId="49" fontId="5" fillId="0" borderId="163" xfId="0" applyNumberFormat="1" applyFont="1" applyFill="1" applyBorder="1" applyAlignment="1" applyProtection="1">
      <alignment horizontal="center" vertical="center"/>
      <protection/>
    </xf>
    <xf numFmtId="0" fontId="5" fillId="0" borderId="16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174" fontId="2" fillId="0" borderId="16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0" xfId="0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center" vertical="center" wrapText="1"/>
      <protection locked="0"/>
    </xf>
    <xf numFmtId="0" fontId="2" fillId="0" borderId="133" xfId="0" applyFont="1" applyFill="1" applyBorder="1" applyAlignment="1" applyProtection="1">
      <alignment horizontal="center" vertical="center" wrapText="1"/>
      <protection hidden="1"/>
    </xf>
    <xf numFmtId="1" fontId="2" fillId="0" borderId="1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3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0" xfId="0" applyNumberFormat="1" applyFont="1" applyFill="1" applyBorder="1" applyAlignment="1" applyProtection="1">
      <alignment horizontal="center" vertical="center"/>
      <protection/>
    </xf>
    <xf numFmtId="0" fontId="2" fillId="0" borderId="107" xfId="0" applyFont="1" applyFill="1" applyBorder="1" applyAlignment="1">
      <alignment horizontal="center" vertical="center" wrapText="1"/>
    </xf>
    <xf numFmtId="173" fontId="2" fillId="0" borderId="117" xfId="0" applyNumberFormat="1" applyFont="1" applyFill="1" applyBorder="1" applyAlignment="1" applyProtection="1">
      <alignment horizontal="center" vertical="center"/>
      <protection/>
    </xf>
    <xf numFmtId="174" fontId="2" fillId="0" borderId="163" xfId="0" applyNumberFormat="1" applyFont="1" applyFill="1" applyBorder="1" applyAlignment="1" applyProtection="1">
      <alignment horizontal="center" vertical="center"/>
      <protection/>
    </xf>
    <xf numFmtId="1" fontId="2" fillId="0" borderId="107" xfId="0" applyNumberFormat="1" applyFont="1" applyFill="1" applyBorder="1" applyAlignment="1">
      <alignment horizontal="center" vertical="center" wrapText="1"/>
    </xf>
    <xf numFmtId="0" fontId="2" fillId="0" borderId="164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174" fontId="2" fillId="0" borderId="120" xfId="0" applyNumberFormat="1" applyFont="1" applyFill="1" applyBorder="1" applyAlignment="1" applyProtection="1">
      <alignment horizontal="center" vertical="center"/>
      <protection/>
    </xf>
    <xf numFmtId="0" fontId="2" fillId="0" borderId="158" xfId="0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49" fontId="5" fillId="0" borderId="153" xfId="0" applyNumberFormat="1" applyFont="1" applyFill="1" applyBorder="1" applyAlignment="1" applyProtection="1">
      <alignment horizontal="left" vertical="center" wrapText="1"/>
      <protection/>
    </xf>
    <xf numFmtId="173" fontId="2" fillId="0" borderId="166" xfId="0" applyNumberFormat="1" applyFont="1" applyFill="1" applyBorder="1" applyAlignment="1" applyProtection="1">
      <alignment horizontal="center" vertical="center"/>
      <protection/>
    </xf>
    <xf numFmtId="0" fontId="2" fillId="0" borderId="167" xfId="0" applyNumberFormat="1" applyFont="1" applyFill="1" applyBorder="1" applyAlignment="1">
      <alignment horizontal="center" vertical="center" wrapText="1"/>
    </xf>
    <xf numFmtId="173" fontId="2" fillId="0" borderId="167" xfId="0" applyNumberFormat="1" applyFont="1" applyFill="1" applyBorder="1" applyAlignment="1" applyProtection="1">
      <alignment horizontal="center" vertical="center"/>
      <protection/>
    </xf>
    <xf numFmtId="173" fontId="2" fillId="0" borderId="168" xfId="0" applyNumberFormat="1" applyFont="1" applyFill="1" applyBorder="1" applyAlignment="1" applyProtection="1">
      <alignment horizontal="center" vertical="center"/>
      <protection/>
    </xf>
    <xf numFmtId="176" fontId="2" fillId="0" borderId="169" xfId="0" applyNumberFormat="1" applyFont="1" applyFill="1" applyBorder="1" applyAlignment="1" applyProtection="1">
      <alignment horizontal="center" vertical="center"/>
      <protection/>
    </xf>
    <xf numFmtId="177" fontId="2" fillId="0" borderId="170" xfId="0" applyNumberFormat="1" applyFont="1" applyFill="1" applyBorder="1" applyAlignment="1" applyProtection="1">
      <alignment horizontal="center" vertical="center"/>
      <protection/>
    </xf>
    <xf numFmtId="177" fontId="2" fillId="0" borderId="167" xfId="0" applyNumberFormat="1" applyFont="1" applyFill="1" applyBorder="1" applyAlignment="1" applyProtection="1">
      <alignment horizontal="center" vertical="center"/>
      <protection/>
    </xf>
    <xf numFmtId="176" fontId="2" fillId="0" borderId="167" xfId="0" applyNumberFormat="1" applyFont="1" applyFill="1" applyBorder="1" applyAlignment="1" applyProtection="1">
      <alignment horizontal="center" vertical="center"/>
      <protection/>
    </xf>
    <xf numFmtId="172" fontId="2" fillId="0" borderId="171" xfId="0" applyNumberFormat="1" applyFont="1" applyFill="1" applyBorder="1" applyAlignment="1">
      <alignment horizontal="center" vertical="center" wrapText="1"/>
    </xf>
    <xf numFmtId="177" fontId="2" fillId="0" borderId="61" xfId="0" applyNumberFormat="1" applyFont="1" applyFill="1" applyBorder="1" applyAlignment="1" applyProtection="1">
      <alignment horizontal="center" vertical="center" wrapText="1"/>
      <protection/>
    </xf>
    <xf numFmtId="177" fontId="2" fillId="0" borderId="62" xfId="0" applyNumberFormat="1" applyFont="1" applyFill="1" applyBorder="1" applyAlignment="1" applyProtection="1">
      <alignment horizontal="center" vertical="center" wrapText="1"/>
      <protection/>
    </xf>
    <xf numFmtId="177" fontId="2" fillId="0" borderId="140" xfId="0" applyNumberFormat="1" applyFont="1" applyFill="1" applyBorder="1" applyAlignment="1" applyProtection="1">
      <alignment horizontal="center" vertical="center" wrapText="1"/>
      <protection/>
    </xf>
    <xf numFmtId="174" fontId="5" fillId="0" borderId="172" xfId="0" applyNumberFormat="1" applyFont="1" applyFill="1" applyBorder="1" applyAlignment="1" applyProtection="1">
      <alignment horizontal="center" vertical="center"/>
      <protection/>
    </xf>
    <xf numFmtId="1" fontId="5" fillId="0" borderId="172" xfId="0" applyNumberFormat="1" applyFont="1" applyFill="1" applyBorder="1" applyAlignment="1" applyProtection="1">
      <alignment horizontal="center" vertical="center"/>
      <protection/>
    </xf>
    <xf numFmtId="49" fontId="5" fillId="0" borderId="173" xfId="0" applyNumberFormat="1" applyFont="1" applyFill="1" applyBorder="1" applyAlignment="1" applyProtection="1">
      <alignment horizontal="center" vertical="center"/>
      <protection/>
    </xf>
    <xf numFmtId="173" fontId="2" fillId="0" borderId="149" xfId="0" applyNumberFormat="1" applyFont="1" applyFill="1" applyBorder="1" applyAlignment="1" applyProtection="1">
      <alignment horizontal="left" vertical="center"/>
      <protection/>
    </xf>
    <xf numFmtId="173" fontId="5" fillId="0" borderId="151" xfId="0" applyNumberFormat="1" applyFont="1" applyFill="1" applyBorder="1" applyAlignment="1" applyProtection="1">
      <alignment horizontal="center" vertical="center"/>
      <protection/>
    </xf>
    <xf numFmtId="173" fontId="2" fillId="0" borderId="131" xfId="0" applyNumberFormat="1" applyFont="1" applyFill="1" applyBorder="1" applyAlignment="1" applyProtection="1">
      <alignment horizontal="center" vertical="center"/>
      <protection/>
    </xf>
    <xf numFmtId="173" fontId="5" fillId="0" borderId="131" xfId="0" applyNumberFormat="1" applyFont="1" applyFill="1" applyBorder="1" applyAlignment="1" applyProtection="1">
      <alignment horizontal="center" vertical="center"/>
      <protection/>
    </xf>
    <xf numFmtId="173" fontId="5" fillId="0" borderId="174" xfId="0" applyNumberFormat="1" applyFont="1" applyFill="1" applyBorder="1" applyAlignment="1" applyProtection="1">
      <alignment horizontal="center" vertical="center"/>
      <protection/>
    </xf>
    <xf numFmtId="173" fontId="2" fillId="0" borderId="149" xfId="0" applyNumberFormat="1" applyFont="1" applyFill="1" applyBorder="1" applyAlignment="1" applyProtection="1">
      <alignment horizontal="center" vertical="center"/>
      <protection/>
    </xf>
    <xf numFmtId="173" fontId="2" fillId="0" borderId="151" xfId="0" applyNumberFormat="1" applyFont="1" applyFill="1" applyBorder="1" applyAlignment="1" applyProtection="1">
      <alignment horizontal="center" vertical="center"/>
      <protection/>
    </xf>
    <xf numFmtId="49" fontId="5" fillId="0" borderId="131" xfId="0" applyNumberFormat="1" applyFont="1" applyFill="1" applyBorder="1" applyAlignment="1" applyProtection="1">
      <alignment horizontal="center" vertical="center"/>
      <protection/>
    </xf>
    <xf numFmtId="49" fontId="5" fillId="0" borderId="151" xfId="0" applyNumberFormat="1" applyFont="1" applyFill="1" applyBorder="1" applyAlignment="1" applyProtection="1">
      <alignment horizontal="center" vertical="center"/>
      <protection/>
    </xf>
    <xf numFmtId="49" fontId="5" fillId="0" borderId="175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vertical="center" wrapText="1"/>
    </xf>
    <xf numFmtId="0" fontId="2" fillId="0" borderId="176" xfId="0" applyNumberFormat="1" applyFont="1" applyFill="1" applyBorder="1" applyAlignment="1">
      <alignment horizontal="center" vertical="center" wrapText="1"/>
    </xf>
    <xf numFmtId="0" fontId="2" fillId="0" borderId="177" xfId="0" applyNumberFormat="1" applyFont="1" applyFill="1" applyBorder="1" applyAlignment="1">
      <alignment horizontal="center" vertical="center" wrapText="1"/>
    </xf>
    <xf numFmtId="0" fontId="2" fillId="0" borderId="178" xfId="0" applyNumberFormat="1" applyFont="1" applyFill="1" applyBorder="1" applyAlignment="1">
      <alignment horizontal="center" vertical="center" wrapText="1"/>
    </xf>
    <xf numFmtId="0" fontId="2" fillId="0" borderId="176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 horizontal="center" vertical="center" wrapText="1"/>
    </xf>
    <xf numFmtId="0" fontId="2" fillId="0" borderId="179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left" vertical="top" wrapText="1"/>
    </xf>
    <xf numFmtId="0" fontId="5" fillId="0" borderId="180" xfId="0" applyFont="1" applyFill="1" applyBorder="1" applyAlignment="1">
      <alignment horizontal="left" vertical="top" wrapText="1"/>
    </xf>
    <xf numFmtId="0" fontId="5" fillId="0" borderId="181" xfId="0" applyFont="1" applyFill="1" applyBorder="1" applyAlignment="1">
      <alignment horizontal="center" vertical="center" wrapText="1"/>
    </xf>
    <xf numFmtId="49" fontId="5" fillId="0" borderId="162" xfId="0" applyNumberFormat="1" applyFont="1" applyFill="1" applyBorder="1" applyAlignment="1" applyProtection="1">
      <alignment horizontal="center" vertical="center"/>
      <protection/>
    </xf>
    <xf numFmtId="49" fontId="5" fillId="0" borderId="182" xfId="0" applyNumberFormat="1" applyFont="1" applyFill="1" applyBorder="1" applyAlignment="1" applyProtection="1">
      <alignment horizontal="center" vertical="center"/>
      <protection/>
    </xf>
    <xf numFmtId="173" fontId="2" fillId="0" borderId="183" xfId="0" applyNumberFormat="1" applyFont="1" applyFill="1" applyBorder="1" applyAlignment="1" applyProtection="1">
      <alignment horizontal="left" vertical="center"/>
      <protection/>
    </xf>
    <xf numFmtId="173" fontId="8" fillId="0" borderId="184" xfId="0" applyNumberFormat="1" applyFont="1" applyFill="1" applyBorder="1" applyAlignment="1" applyProtection="1">
      <alignment horizontal="center" vertical="center"/>
      <protection/>
    </xf>
    <xf numFmtId="173" fontId="2" fillId="0" borderId="145" xfId="0" applyNumberFormat="1" applyFont="1" applyFill="1" applyBorder="1" applyAlignment="1" applyProtection="1">
      <alignment horizontal="center" vertical="center"/>
      <protection/>
    </xf>
    <xf numFmtId="173" fontId="8" fillId="0" borderId="145" xfId="0" applyNumberFormat="1" applyFont="1" applyFill="1" applyBorder="1" applyAlignment="1" applyProtection="1">
      <alignment horizontal="center" vertical="center"/>
      <protection/>
    </xf>
    <xf numFmtId="173" fontId="8" fillId="0" borderId="185" xfId="0" applyNumberFormat="1" applyFont="1" applyFill="1" applyBorder="1" applyAlignment="1" applyProtection="1">
      <alignment horizontal="center" vertical="center"/>
      <protection/>
    </xf>
    <xf numFmtId="176" fontId="5" fillId="0" borderId="183" xfId="0" applyNumberFormat="1" applyFont="1" applyFill="1" applyBorder="1" applyAlignment="1" applyProtection="1">
      <alignment horizontal="center" vertical="center"/>
      <protection/>
    </xf>
    <xf numFmtId="0" fontId="2" fillId="0" borderId="184" xfId="0" applyFont="1" applyFill="1" applyBorder="1" applyAlignment="1">
      <alignment horizontal="center" vertical="center" wrapText="1"/>
    </xf>
    <xf numFmtId="176" fontId="5" fillId="0" borderId="145" xfId="0" applyNumberFormat="1" applyFont="1" applyFill="1" applyBorder="1" applyAlignment="1" applyProtection="1">
      <alignment horizontal="center" vertical="center"/>
      <protection/>
    </xf>
    <xf numFmtId="176" fontId="5" fillId="0" borderId="185" xfId="0" applyNumberFormat="1" applyFont="1" applyFill="1" applyBorder="1" applyAlignment="1" applyProtection="1">
      <alignment horizontal="center" vertical="center"/>
      <protection/>
    </xf>
    <xf numFmtId="177" fontId="2" fillId="0" borderId="186" xfId="0" applyNumberFormat="1" applyFont="1" applyFill="1" applyBorder="1" applyAlignment="1" applyProtection="1">
      <alignment horizontal="center" vertical="center"/>
      <protection/>
    </xf>
    <xf numFmtId="177" fontId="5" fillId="0" borderId="187" xfId="0" applyNumberFormat="1" applyFont="1" applyFill="1" applyBorder="1" applyAlignment="1" applyProtection="1">
      <alignment horizontal="center" vertical="center" wrapText="1"/>
      <protection/>
    </xf>
    <xf numFmtId="177" fontId="5" fillId="0" borderId="185" xfId="0" applyNumberFormat="1" applyFont="1" applyFill="1" applyBorder="1" applyAlignment="1" applyProtection="1">
      <alignment horizontal="center" vertical="center" wrapText="1"/>
      <protection/>
    </xf>
    <xf numFmtId="177" fontId="5" fillId="0" borderId="162" xfId="0" applyNumberFormat="1" applyFont="1" applyFill="1" applyBorder="1" applyAlignment="1" applyProtection="1">
      <alignment horizontal="center" vertical="center" wrapText="1"/>
      <protection/>
    </xf>
    <xf numFmtId="174" fontId="68" fillId="0" borderId="123" xfId="0" applyNumberFormat="1" applyFont="1" applyFill="1" applyBorder="1" applyAlignment="1" applyProtection="1">
      <alignment horizontal="center" vertical="center"/>
      <protection/>
    </xf>
    <xf numFmtId="174" fontId="68" fillId="0" borderId="188" xfId="0" applyNumberFormat="1" applyFont="1" applyFill="1" applyBorder="1" applyAlignment="1" applyProtection="1">
      <alignment horizontal="center" vertical="center"/>
      <protection/>
    </xf>
    <xf numFmtId="174" fontId="68" fillId="0" borderId="180" xfId="0" applyNumberFormat="1" applyFont="1" applyFill="1" applyBorder="1" applyAlignment="1" applyProtection="1">
      <alignment horizontal="center" vertical="center"/>
      <protection/>
    </xf>
    <xf numFmtId="49" fontId="5" fillId="0" borderId="142" xfId="0" applyNumberFormat="1" applyFont="1" applyFill="1" applyBorder="1" applyAlignment="1" applyProtection="1">
      <alignment horizontal="center" vertical="center"/>
      <protection/>
    </xf>
    <xf numFmtId="49" fontId="5" fillId="0" borderId="157" xfId="0" applyNumberFormat="1" applyFont="1" applyFill="1" applyBorder="1" applyAlignment="1" applyProtection="1">
      <alignment horizontal="center" vertical="center" wrapText="1"/>
      <protection/>
    </xf>
    <xf numFmtId="0" fontId="2" fillId="0" borderId="189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 wrapText="1"/>
    </xf>
    <xf numFmtId="0" fontId="5" fillId="0" borderId="190" xfId="0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 vertical="center" wrapText="1"/>
    </xf>
    <xf numFmtId="174" fontId="5" fillId="0" borderId="148" xfId="0" applyNumberFormat="1" applyFont="1" applyFill="1" applyBorder="1" applyAlignment="1" applyProtection="1">
      <alignment horizontal="center" vertical="center"/>
      <protection/>
    </xf>
    <xf numFmtId="0" fontId="5" fillId="0" borderId="192" xfId="0" applyFont="1" applyFill="1" applyBorder="1" applyAlignment="1">
      <alignment horizontal="center" vertical="center" wrapText="1"/>
    </xf>
    <xf numFmtId="172" fontId="5" fillId="0" borderId="191" xfId="0" applyNumberFormat="1" applyFont="1" applyFill="1" applyBorder="1" applyAlignment="1">
      <alignment horizontal="center" vertical="center" wrapText="1"/>
    </xf>
    <xf numFmtId="1" fontId="5" fillId="0" borderId="156" xfId="0" applyNumberFormat="1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157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0" fontId="5" fillId="0" borderId="155" xfId="0" applyFont="1" applyFill="1" applyBorder="1" applyAlignment="1">
      <alignment horizontal="center" vertical="center" wrapText="1"/>
    </xf>
    <xf numFmtId="49" fontId="5" fillId="0" borderId="120" xfId="5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172" fontId="5" fillId="0" borderId="194" xfId="0" applyNumberFormat="1" applyFont="1" applyFill="1" applyBorder="1" applyAlignment="1">
      <alignment horizontal="center" vertical="center" wrapText="1"/>
    </xf>
    <xf numFmtId="1" fontId="5" fillId="0" borderId="107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80" xfId="0" applyFont="1" applyFill="1" applyBorder="1" applyAlignment="1">
      <alignment horizontal="center" vertical="center" wrapText="1"/>
    </xf>
    <xf numFmtId="49" fontId="5" fillId="0" borderId="195" xfId="0" applyNumberFormat="1" applyFont="1" applyFill="1" applyBorder="1" applyAlignment="1" applyProtection="1">
      <alignment horizontal="center" vertical="center" wrapText="1"/>
      <protection/>
    </xf>
    <xf numFmtId="0" fontId="2" fillId="0" borderId="196" xfId="0" applyFont="1" applyFill="1" applyBorder="1" applyAlignment="1">
      <alignment vertical="center"/>
    </xf>
    <xf numFmtId="0" fontId="2" fillId="0" borderId="197" xfId="0" applyFont="1" applyFill="1" applyBorder="1" applyAlignment="1">
      <alignment horizontal="center" vertical="center" wrapText="1"/>
    </xf>
    <xf numFmtId="0" fontId="2" fillId="0" borderId="198" xfId="0" applyFont="1" applyFill="1" applyBorder="1" applyAlignment="1">
      <alignment horizontal="center" vertical="center" wrapText="1"/>
    </xf>
    <xf numFmtId="0" fontId="2" fillId="0" borderId="194" xfId="0" applyFont="1" applyFill="1" applyBorder="1" applyAlignment="1">
      <alignment horizontal="center" vertical="center" wrapText="1"/>
    </xf>
    <xf numFmtId="174" fontId="5" fillId="0" borderId="199" xfId="0" applyNumberFormat="1" applyFont="1" applyFill="1" applyBorder="1" applyAlignment="1" applyProtection="1">
      <alignment horizontal="center" vertical="center"/>
      <protection/>
    </xf>
    <xf numFmtId="0" fontId="5" fillId="0" borderId="200" xfId="0" applyFont="1" applyFill="1" applyBorder="1" applyAlignment="1">
      <alignment horizontal="center" vertical="center" wrapText="1"/>
    </xf>
    <xf numFmtId="0" fontId="68" fillId="0" borderId="197" xfId="0" applyFont="1" applyFill="1" applyBorder="1" applyAlignment="1">
      <alignment horizontal="center" vertical="center" wrapText="1"/>
    </xf>
    <xf numFmtId="0" fontId="68" fillId="0" borderId="198" xfId="0" applyFont="1" applyFill="1" applyBorder="1" applyAlignment="1">
      <alignment horizontal="center" vertical="center" wrapText="1"/>
    </xf>
    <xf numFmtId="0" fontId="68" fillId="0" borderId="201" xfId="0" applyFont="1" applyFill="1" applyBorder="1" applyAlignment="1">
      <alignment horizontal="center" vertical="center" wrapText="1"/>
    </xf>
    <xf numFmtId="0" fontId="2" fillId="0" borderId="202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174" fontId="5" fillId="0" borderId="143" xfId="0" applyNumberFormat="1" applyFont="1" applyFill="1" applyBorder="1" applyAlignment="1" applyProtection="1">
      <alignment horizontal="center" vertical="center"/>
      <protection/>
    </xf>
    <xf numFmtId="1" fontId="5" fillId="0" borderId="143" xfId="0" applyNumberFormat="1" applyFont="1" applyFill="1" applyBorder="1" applyAlignment="1" applyProtection="1">
      <alignment horizontal="center" vertical="center"/>
      <protection/>
    </xf>
    <xf numFmtId="1" fontId="5" fillId="0" borderId="203" xfId="0" applyNumberFormat="1" applyFont="1" applyFill="1" applyBorder="1" applyAlignment="1" applyProtection="1">
      <alignment horizontal="center" vertical="center"/>
      <protection/>
    </xf>
    <xf numFmtId="174" fontId="68" fillId="0" borderId="114" xfId="0" applyNumberFormat="1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Fill="1" applyBorder="1" applyAlignment="1">
      <alignment horizontal="right" vertical="center" wrapText="1"/>
    </xf>
    <xf numFmtId="49" fontId="2" fillId="0" borderId="110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0" fontId="2" fillId="0" borderId="117" xfId="0" applyNumberFormat="1" applyFont="1" applyFill="1" applyBorder="1" applyAlignment="1" applyProtection="1">
      <alignment horizontal="center" vertical="center"/>
      <protection/>
    </xf>
    <xf numFmtId="179" fontId="2" fillId="0" borderId="163" xfId="53" applyNumberFormat="1" applyFont="1" applyFill="1" applyBorder="1" applyAlignment="1" applyProtection="1">
      <alignment horizontal="center" vertical="center"/>
      <protection/>
    </xf>
    <xf numFmtId="0" fontId="2" fillId="0" borderId="110" xfId="53" applyFont="1" applyFill="1" applyBorder="1" applyAlignment="1">
      <alignment horizontal="center" vertical="center" wrapText="1"/>
      <protection/>
    </xf>
    <xf numFmtId="0" fontId="2" fillId="0" borderId="107" xfId="53" applyFont="1" applyFill="1" applyBorder="1" applyAlignment="1">
      <alignment horizontal="center" vertical="center" wrapText="1"/>
      <protection/>
    </xf>
    <xf numFmtId="0" fontId="2" fillId="0" borderId="117" xfId="53" applyFont="1" applyFill="1" applyBorder="1" applyAlignment="1">
      <alignment horizontal="center" vertical="center" wrapText="1"/>
      <protection/>
    </xf>
    <xf numFmtId="0" fontId="2" fillId="0" borderId="121" xfId="0" applyNumberFormat="1" applyFont="1" applyFill="1" applyBorder="1" applyAlignment="1">
      <alignment horizontal="center" vertical="center" wrapText="1"/>
    </xf>
    <xf numFmtId="0" fontId="5" fillId="0" borderId="117" xfId="53" applyFont="1" applyFill="1" applyBorder="1" applyAlignment="1">
      <alignment horizontal="center" vertical="center" wrapText="1"/>
      <protection/>
    </xf>
    <xf numFmtId="49" fontId="2" fillId="0" borderId="120" xfId="0" applyNumberFormat="1" applyFont="1" applyFill="1" applyBorder="1" applyAlignment="1">
      <alignment horizontal="right" vertical="center" wrapText="1"/>
    </xf>
    <xf numFmtId="0" fontId="2" fillId="0" borderId="133" xfId="53" applyFont="1" applyFill="1" applyBorder="1" applyAlignment="1">
      <alignment horizontal="center" vertical="center" wrapText="1"/>
      <protection/>
    </xf>
    <xf numFmtId="179" fontId="2" fillId="0" borderId="118" xfId="53" applyNumberFormat="1" applyFont="1" applyFill="1" applyBorder="1" applyAlignment="1" applyProtection="1">
      <alignment horizontal="center" vertical="center"/>
      <protection/>
    </xf>
    <xf numFmtId="0" fontId="2" fillId="0" borderId="121" xfId="53" applyFont="1" applyFill="1" applyBorder="1" applyAlignment="1">
      <alignment horizontal="center" vertical="center" wrapText="1"/>
      <protection/>
    </xf>
    <xf numFmtId="180" fontId="2" fillId="0" borderId="117" xfId="53" applyNumberFormat="1" applyFont="1" applyFill="1" applyBorder="1" applyAlignment="1" applyProtection="1">
      <alignment horizontal="center" vertical="center"/>
      <protection/>
    </xf>
    <xf numFmtId="0" fontId="2" fillId="0" borderId="110" xfId="53" applyFont="1" applyFill="1" applyBorder="1" applyAlignment="1">
      <alignment horizontal="center" vertical="center" wrapText="1"/>
      <protection/>
    </xf>
    <xf numFmtId="49" fontId="5" fillId="0" borderId="153" xfId="53" applyNumberFormat="1" applyFont="1" applyFill="1" applyBorder="1" applyAlignment="1">
      <alignment vertical="center" wrapText="1"/>
      <protection/>
    </xf>
    <xf numFmtId="180" fontId="5" fillId="0" borderId="110" xfId="53" applyNumberFormat="1" applyFont="1" applyFill="1" applyBorder="1" applyAlignment="1" applyProtection="1">
      <alignment horizontal="center" vertical="center"/>
      <protection/>
    </xf>
    <xf numFmtId="0" fontId="5" fillId="0" borderId="133" xfId="53" applyFont="1" applyFill="1" applyBorder="1" applyAlignment="1">
      <alignment horizontal="center" vertical="center" wrapText="1"/>
      <protection/>
    </xf>
    <xf numFmtId="179" fontId="5" fillId="0" borderId="118" xfId="53" applyNumberFormat="1" applyFont="1" applyFill="1" applyBorder="1" applyAlignment="1" applyProtection="1">
      <alignment horizontal="center" vertical="center"/>
      <protection/>
    </xf>
    <xf numFmtId="0" fontId="5" fillId="0" borderId="107" xfId="53" applyFont="1" applyFill="1" applyBorder="1" applyAlignment="1">
      <alignment horizontal="center" vertical="center" wrapText="1"/>
      <protection/>
    </xf>
    <xf numFmtId="0" fontId="2" fillId="0" borderId="121" xfId="53" applyFont="1" applyFill="1" applyBorder="1" applyAlignment="1">
      <alignment horizontal="center" vertical="center" wrapText="1"/>
      <protection/>
    </xf>
    <xf numFmtId="49" fontId="5" fillId="0" borderId="153" xfId="53" applyNumberFormat="1" applyFont="1" applyFill="1" applyBorder="1" applyAlignment="1">
      <alignment horizontal="left" vertical="center" wrapText="1"/>
      <protection/>
    </xf>
    <xf numFmtId="181" fontId="8" fillId="0" borderId="117" xfId="53" applyNumberFormat="1" applyFont="1" applyFill="1" applyBorder="1" applyAlignment="1" applyProtection="1">
      <alignment horizontal="center" vertical="center"/>
      <protection/>
    </xf>
    <xf numFmtId="1" fontId="2" fillId="0" borderId="117" xfId="53" applyNumberFormat="1" applyFont="1" applyFill="1" applyBorder="1" applyAlignment="1" applyProtection="1">
      <alignment horizontal="center" vertical="center"/>
      <protection/>
    </xf>
    <xf numFmtId="49" fontId="5" fillId="0" borderId="159" xfId="0" applyNumberFormat="1" applyFont="1" applyFill="1" applyBorder="1" applyAlignment="1" applyProtection="1">
      <alignment horizontal="center" vertical="center"/>
      <protection/>
    </xf>
    <xf numFmtId="49" fontId="5" fillId="0" borderId="115" xfId="53" applyNumberFormat="1" applyFont="1" applyFill="1" applyBorder="1" applyAlignment="1">
      <alignment horizontal="left" vertical="center" wrapText="1"/>
      <protection/>
    </xf>
    <xf numFmtId="0" fontId="5" fillId="0" borderId="204" xfId="53" applyFont="1" applyFill="1" applyBorder="1" applyAlignment="1">
      <alignment horizontal="center" vertical="center" wrapText="1"/>
      <protection/>
    </xf>
    <xf numFmtId="0" fontId="2" fillId="0" borderId="108" xfId="53" applyFont="1" applyFill="1" applyBorder="1" applyAlignment="1">
      <alignment horizontal="center" vertical="center" wrapText="1"/>
      <protection/>
    </xf>
    <xf numFmtId="0" fontId="5" fillId="0" borderId="205" xfId="53" applyFont="1" applyFill="1" applyBorder="1" applyAlignment="1">
      <alignment horizontal="center" vertical="center" wrapText="1"/>
      <protection/>
    </xf>
    <xf numFmtId="181" fontId="8" fillId="0" borderId="111" xfId="53" applyNumberFormat="1" applyFont="1" applyFill="1" applyBorder="1" applyAlignment="1" applyProtection="1">
      <alignment horizontal="center" vertical="center"/>
      <protection/>
    </xf>
    <xf numFmtId="179" fontId="5" fillId="0" borderId="127" xfId="53" applyNumberFormat="1" applyFont="1" applyFill="1" applyBorder="1" applyAlignment="1" applyProtection="1">
      <alignment horizontal="center" vertical="center"/>
      <protection/>
    </xf>
    <xf numFmtId="0" fontId="5" fillId="0" borderId="108" xfId="53" applyFont="1" applyFill="1" applyBorder="1" applyAlignment="1">
      <alignment horizontal="center" vertical="center" wrapText="1"/>
      <protection/>
    </xf>
    <xf numFmtId="0" fontId="5" fillId="0" borderId="111" xfId="53" applyFont="1" applyFill="1" applyBorder="1" applyAlignment="1">
      <alignment horizontal="center" vertical="center" wrapText="1"/>
      <protection/>
    </xf>
    <xf numFmtId="0" fontId="2" fillId="0" borderId="116" xfId="53" applyFont="1" applyFill="1" applyBorder="1" applyAlignment="1">
      <alignment horizontal="center" vertical="center" wrapText="1"/>
      <protection/>
    </xf>
    <xf numFmtId="180" fontId="2" fillId="0" borderId="111" xfId="53" applyNumberFormat="1" applyFont="1" applyFill="1" applyBorder="1" applyAlignment="1" applyProtection="1">
      <alignment horizontal="center" vertical="center"/>
      <protection/>
    </xf>
    <xf numFmtId="0" fontId="2" fillId="0" borderId="204" xfId="53" applyFont="1" applyFill="1" applyBorder="1" applyAlignment="1">
      <alignment horizontal="center" vertical="center" wrapText="1"/>
      <protection/>
    </xf>
    <xf numFmtId="49" fontId="5" fillId="0" borderId="149" xfId="0" applyNumberFormat="1" applyFont="1" applyFill="1" applyBorder="1" applyAlignment="1">
      <alignment horizontal="center" vertical="center" wrapText="1"/>
    </xf>
    <xf numFmtId="49" fontId="5" fillId="0" borderId="149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30" xfId="0" applyNumberFormat="1" applyFont="1" applyFill="1" applyBorder="1" applyAlignment="1">
      <alignment horizontal="center" vertical="center" wrapText="1"/>
    </xf>
    <xf numFmtId="0" fontId="2" fillId="0" borderId="131" xfId="0" applyNumberFormat="1" applyFont="1" applyFill="1" applyBorder="1" applyAlignment="1">
      <alignment horizontal="center" vertical="center" wrapText="1"/>
    </xf>
    <xf numFmtId="0" fontId="2" fillId="0" borderId="132" xfId="0" applyNumberFormat="1" applyFont="1" applyFill="1" applyBorder="1" applyAlignment="1">
      <alignment horizontal="center" vertical="center" wrapText="1"/>
    </xf>
    <xf numFmtId="174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51" xfId="0" applyFont="1" applyFill="1" applyBorder="1" applyAlignment="1">
      <alignment horizontal="center"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left" vertical="top" wrapText="1"/>
    </xf>
    <xf numFmtId="0" fontId="2" fillId="0" borderId="117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left" vertical="top" wrapText="1"/>
    </xf>
    <xf numFmtId="49" fontId="2" fillId="0" borderId="107" xfId="0" applyNumberFormat="1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>
      <alignment horizontal="center" vertical="center" wrapText="1"/>
    </xf>
    <xf numFmtId="174" fontId="2" fillId="0" borderId="1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1" xfId="0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0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4" xfId="0" applyNumberFormat="1" applyFont="1" applyFill="1" applyBorder="1" applyAlignment="1">
      <alignment horizontal="center" vertical="center" wrapText="1"/>
    </xf>
    <xf numFmtId="0" fontId="2" fillId="0" borderId="108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173" fontId="5" fillId="0" borderId="108" xfId="0" applyNumberFormat="1" applyFont="1" applyFill="1" applyBorder="1" applyAlignment="1" applyProtection="1">
      <alignment horizontal="center" vertical="center" wrapText="1"/>
      <protection hidden="1"/>
    </xf>
    <xf numFmtId="173" fontId="5" fillId="0" borderId="108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20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51" xfId="0" applyNumberFormat="1" applyFont="1" applyFill="1" applyBorder="1" applyAlignment="1">
      <alignment horizontal="right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173" fontId="2" fillId="0" borderId="146" xfId="0" applyNumberFormat="1" applyFont="1" applyFill="1" applyBorder="1" applyAlignment="1" applyProtection="1">
      <alignment horizontal="center" vertical="center"/>
      <protection/>
    </xf>
    <xf numFmtId="174" fontId="5" fillId="0" borderId="207" xfId="0" applyNumberFormat="1" applyFont="1" applyFill="1" applyBorder="1" applyAlignment="1" applyProtection="1">
      <alignment horizontal="center" vertical="center"/>
      <protection/>
    </xf>
    <xf numFmtId="0" fontId="5" fillId="0" borderId="144" xfId="0" applyFont="1" applyFill="1" applyBorder="1" applyAlignment="1">
      <alignment horizontal="center" vertical="center" wrapText="1"/>
    </xf>
    <xf numFmtId="172" fontId="5" fillId="0" borderId="145" xfId="0" applyNumberFormat="1" applyFont="1" applyFill="1" applyBorder="1" applyAlignment="1">
      <alignment horizontal="center" vertical="center" wrapText="1"/>
    </xf>
    <xf numFmtId="1" fontId="5" fillId="0" borderId="145" xfId="0" applyNumberFormat="1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208" xfId="0" applyFont="1" applyFill="1" applyBorder="1" applyAlignment="1">
      <alignment horizontal="center" vertical="center" wrapText="1"/>
    </xf>
    <xf numFmtId="0" fontId="2" fillId="0" borderId="208" xfId="0" applyFont="1" applyFill="1" applyBorder="1" applyAlignment="1">
      <alignment horizontal="center" vertical="center" wrapText="1"/>
    </xf>
    <xf numFmtId="49" fontId="2" fillId="0" borderId="121" xfId="0" applyNumberFormat="1" applyFont="1" applyFill="1" applyBorder="1" applyAlignment="1">
      <alignment horizontal="right" vertical="center" wrapText="1"/>
    </xf>
    <xf numFmtId="0" fontId="2" fillId="0" borderId="75" xfId="0" applyFont="1" applyFill="1" applyBorder="1" applyAlignment="1">
      <alignment horizontal="center" vertical="center" wrapText="1"/>
    </xf>
    <xf numFmtId="173" fontId="2" fillId="0" borderId="39" xfId="0" applyNumberFormat="1" applyFont="1" applyFill="1" applyBorder="1" applyAlignment="1" applyProtection="1">
      <alignment horizontal="center" vertical="center"/>
      <protection/>
    </xf>
    <xf numFmtId="174" fontId="2" fillId="0" borderId="86" xfId="0" applyNumberFormat="1" applyFont="1" applyFill="1" applyBorder="1" applyAlignment="1" applyProtection="1">
      <alignment horizontal="center" vertical="center"/>
      <protection/>
    </xf>
    <xf numFmtId="172" fontId="2" fillId="0" borderId="3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0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5" fillId="0" borderId="210" xfId="0" applyNumberFormat="1" applyFont="1" applyFill="1" applyBorder="1" applyAlignment="1">
      <alignment horizontal="center" vertical="center" wrapText="1"/>
    </xf>
    <xf numFmtId="49" fontId="5" fillId="0" borderId="121" xfId="0" applyNumberFormat="1" applyFont="1" applyFill="1" applyBorder="1" applyAlignment="1">
      <alignment horizontal="left" vertical="center" wrapText="1"/>
    </xf>
    <xf numFmtId="174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>
      <alignment horizontal="center" vertical="center" wrapText="1"/>
    </xf>
    <xf numFmtId="172" fontId="5" fillId="0" borderId="35" xfId="0" applyNumberFormat="1" applyFont="1" applyFill="1" applyBorder="1" applyAlignment="1">
      <alignment horizontal="center" vertical="center" wrapText="1"/>
    </xf>
    <xf numFmtId="0" fontId="5" fillId="0" borderId="209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174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211" xfId="0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" fontId="2" fillId="0" borderId="212" xfId="0" applyNumberFormat="1" applyFont="1" applyFill="1" applyBorder="1" applyAlignment="1">
      <alignment horizontal="center" vertical="center" wrapText="1"/>
    </xf>
    <xf numFmtId="49" fontId="5" fillId="0" borderId="153" xfId="0" applyNumberFormat="1" applyFont="1" applyFill="1" applyBorder="1" applyAlignment="1">
      <alignment horizontal="left" vertical="center" wrapText="1"/>
    </xf>
    <xf numFmtId="0" fontId="2" fillId="0" borderId="158" xfId="0" applyNumberFormat="1" applyFont="1" applyFill="1" applyBorder="1" applyAlignment="1" applyProtection="1">
      <alignment horizontal="center" vertical="center"/>
      <protection/>
    </xf>
    <xf numFmtId="49" fontId="2" fillId="0" borderId="156" xfId="0" applyNumberFormat="1" applyFont="1" applyFill="1" applyBorder="1" applyAlignment="1" applyProtection="1">
      <alignment horizontal="center" vertical="center"/>
      <protection/>
    </xf>
    <xf numFmtId="49" fontId="2" fillId="0" borderId="157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56" xfId="0" applyNumberFormat="1" applyFont="1" applyFill="1" applyBorder="1" applyAlignment="1" applyProtection="1">
      <alignment horizontal="center" vertical="center"/>
      <protection/>
    </xf>
    <xf numFmtId="1" fontId="5" fillId="0" borderId="40" xfId="0" applyNumberFormat="1" applyFont="1" applyFill="1" applyBorder="1" applyAlignment="1">
      <alignment horizontal="center" vertical="center" wrapText="1"/>
    </xf>
    <xf numFmtId="0" fontId="2" fillId="0" borderId="213" xfId="0" applyNumberFormat="1" applyFont="1" applyFill="1" applyBorder="1" applyAlignment="1" applyProtection="1">
      <alignment horizontal="center" vertical="center"/>
      <protection/>
    </xf>
    <xf numFmtId="0" fontId="2" fillId="0" borderId="157" xfId="0" applyFont="1" applyFill="1" applyBorder="1" applyAlignment="1">
      <alignment horizontal="center" vertical="center" wrapText="1"/>
    </xf>
    <xf numFmtId="49" fontId="5" fillId="0" borderId="206" xfId="0" applyNumberFormat="1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left" vertical="center" wrapText="1"/>
    </xf>
    <xf numFmtId="0" fontId="2" fillId="0" borderId="215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174" fontId="5" fillId="0" borderId="216" xfId="0" applyNumberFormat="1" applyFont="1" applyFill="1" applyBorder="1" applyAlignment="1" applyProtection="1">
      <alignment horizontal="center" vertical="center"/>
      <protection/>
    </xf>
    <xf numFmtId="0" fontId="5" fillId="0" borderId="217" xfId="0" applyFont="1" applyFill="1" applyBorder="1" applyAlignment="1">
      <alignment horizontal="center" vertical="center" wrapText="1"/>
    </xf>
    <xf numFmtId="172" fontId="5" fillId="0" borderId="218" xfId="0" applyNumberFormat="1" applyFont="1" applyFill="1" applyBorder="1" applyAlignment="1">
      <alignment horizontal="center" vertical="center" wrapText="1"/>
    </xf>
    <xf numFmtId="1" fontId="5" fillId="0" borderId="101" xfId="0" applyNumberFormat="1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2" fillId="0" borderId="219" xfId="0" applyFont="1" applyFill="1" applyBorder="1" applyAlignment="1">
      <alignment horizontal="center" vertical="center" wrapText="1"/>
    </xf>
    <xf numFmtId="0" fontId="2" fillId="0" borderId="220" xfId="0" applyNumberFormat="1" applyFont="1" applyFill="1" applyBorder="1" applyAlignment="1" applyProtection="1">
      <alignment horizontal="center" vertical="center"/>
      <protection/>
    </xf>
    <xf numFmtId="0" fontId="0" fillId="0" borderId="204" xfId="0" applyFont="1" applyFill="1" applyBorder="1" applyAlignment="1">
      <alignment horizontal="center" vertical="center" wrapText="1"/>
    </xf>
    <xf numFmtId="176" fontId="5" fillId="0" borderId="203" xfId="0" applyNumberFormat="1" applyFont="1" applyFill="1" applyBorder="1" applyAlignment="1" applyProtection="1">
      <alignment horizontal="center" vertical="center"/>
      <protection/>
    </xf>
    <xf numFmtId="177" fontId="5" fillId="0" borderId="203" xfId="0" applyNumberFormat="1" applyFont="1" applyFill="1" applyBorder="1" applyAlignment="1" applyProtection="1">
      <alignment horizontal="center" vertical="center"/>
      <protection/>
    </xf>
    <xf numFmtId="176" fontId="5" fillId="0" borderId="143" xfId="0" applyNumberFormat="1" applyFont="1" applyFill="1" applyBorder="1" applyAlignment="1" applyProtection="1">
      <alignment horizontal="center" vertical="center"/>
      <protection/>
    </xf>
    <xf numFmtId="177" fontId="5" fillId="0" borderId="143" xfId="0" applyNumberFormat="1" applyFont="1" applyFill="1" applyBorder="1" applyAlignment="1" applyProtection="1">
      <alignment horizontal="center" vertical="center"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221" xfId="0" applyNumberFormat="1" applyFont="1" applyFill="1" applyBorder="1" applyAlignment="1" applyProtection="1">
      <alignment horizontal="center" vertical="center"/>
      <protection/>
    </xf>
    <xf numFmtId="0" fontId="2" fillId="0" borderId="143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173" fontId="2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163" xfId="0" applyFont="1" applyFill="1" applyBorder="1" applyAlignment="1" applyProtection="1">
      <alignment horizontal="right" vertical="center"/>
      <protection/>
    </xf>
    <xf numFmtId="0" fontId="5" fillId="0" borderId="118" xfId="0" applyFont="1" applyFill="1" applyBorder="1" applyAlignment="1" applyProtection="1">
      <alignment horizontal="right" vertical="center"/>
      <protection/>
    </xf>
    <xf numFmtId="0" fontId="0" fillId="0" borderId="118" xfId="0" applyFill="1" applyBorder="1" applyAlignment="1">
      <alignment horizontal="left" vertical="center"/>
    </xf>
    <xf numFmtId="172" fontId="2" fillId="0" borderId="222" xfId="0" applyNumberFormat="1" applyFont="1" applyFill="1" applyBorder="1" applyAlignment="1" applyProtection="1">
      <alignment vertical="center"/>
      <protection/>
    </xf>
    <xf numFmtId="174" fontId="5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>
      <alignment horizontal="center" vertical="center"/>
    </xf>
    <xf numFmtId="172" fontId="2" fillId="0" borderId="9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2" fontId="2" fillId="0" borderId="223" xfId="0" applyNumberFormat="1" applyFont="1" applyFill="1" applyBorder="1" applyAlignment="1" applyProtection="1">
      <alignment vertical="center"/>
      <protection/>
    </xf>
    <xf numFmtId="172" fontId="2" fillId="0" borderId="85" xfId="0" applyNumberFormat="1" applyFont="1" applyFill="1" applyBorder="1" applyAlignment="1" applyProtection="1">
      <alignment vertical="center"/>
      <protection/>
    </xf>
    <xf numFmtId="172" fontId="2" fillId="0" borderId="8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74" fontId="5" fillId="33" borderId="24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72" fontId="5" fillId="33" borderId="76" xfId="0" applyNumberFormat="1" applyFont="1" applyFill="1" applyBorder="1" applyAlignment="1" applyProtection="1">
      <alignment horizontal="center" vertical="center" wrapText="1"/>
      <protection/>
    </xf>
    <xf numFmtId="0" fontId="2" fillId="33" borderId="224" xfId="0" applyNumberFormat="1" applyFont="1" applyFill="1" applyBorder="1" applyAlignment="1">
      <alignment horizontal="center" vertical="center" wrapText="1"/>
    </xf>
    <xf numFmtId="173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8" fillId="33" borderId="46" xfId="0" applyNumberFormat="1" applyFont="1" applyFill="1" applyBorder="1" applyAlignment="1">
      <alignment horizontal="center" vertical="center" wrapText="1"/>
    </xf>
    <xf numFmtId="173" fontId="8" fillId="33" borderId="68" xfId="0" applyNumberFormat="1" applyFont="1" applyFill="1" applyBorder="1" applyAlignment="1" applyProtection="1">
      <alignment horizontal="center" vertical="center" wrapText="1"/>
      <protection/>
    </xf>
    <xf numFmtId="173" fontId="8" fillId="33" borderId="80" xfId="0" applyNumberFormat="1" applyFont="1" applyFill="1" applyBorder="1" applyAlignment="1" applyProtection="1">
      <alignment horizontal="center" vertical="center" wrapText="1"/>
      <protection/>
    </xf>
    <xf numFmtId="173" fontId="8" fillId="33" borderId="24" xfId="0" applyNumberFormat="1" applyFont="1" applyFill="1" applyBorder="1" applyAlignment="1" applyProtection="1">
      <alignment horizontal="center" vertical="center"/>
      <protection/>
    </xf>
    <xf numFmtId="173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173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72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72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72" fontId="5" fillId="0" borderId="72" xfId="0" applyNumberFormat="1" applyFont="1" applyFill="1" applyBorder="1" applyAlignment="1" applyProtection="1">
      <alignment horizontal="center" vertical="center" wrapText="1"/>
      <protection/>
    </xf>
    <xf numFmtId="172" fontId="5" fillId="0" borderId="42" xfId="0" applyNumberFormat="1" applyFont="1" applyFill="1" applyBorder="1" applyAlignment="1" applyProtection="1">
      <alignment horizontal="center" vertical="center" wrapText="1"/>
      <protection/>
    </xf>
    <xf numFmtId="172" fontId="5" fillId="0" borderId="24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72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72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7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72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18" xfId="0" applyNumberFormat="1" applyFont="1" applyFill="1" applyBorder="1" applyAlignment="1" applyProtection="1">
      <alignment horizontal="center" vertical="center" wrapText="1"/>
      <protection/>
    </xf>
    <xf numFmtId="172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72" fontId="5" fillId="0" borderId="35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05" xfId="52" applyFont="1" applyFill="1" applyBorder="1" applyAlignment="1">
      <alignment horizontal="center" vertical="center" wrapText="1"/>
      <protection/>
    </xf>
    <xf numFmtId="0" fontId="18" fillId="0" borderId="127" xfId="0" applyFont="1" applyFill="1" applyBorder="1" applyAlignment="1">
      <alignment vertical="center" wrapText="1"/>
    </xf>
    <xf numFmtId="0" fontId="18" fillId="0" borderId="116" xfId="0" applyFont="1" applyFill="1" applyBorder="1" applyAlignment="1">
      <alignment vertical="center" wrapText="1"/>
    </xf>
    <xf numFmtId="0" fontId="18" fillId="0" borderId="225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2" fillId="0" borderId="226" xfId="0" applyFont="1" applyFill="1" applyBorder="1" applyAlignment="1">
      <alignment horizontal="center" vertical="center" wrapText="1"/>
    </xf>
    <xf numFmtId="0" fontId="28" fillId="0" borderId="127" xfId="0" applyFont="1" applyFill="1" applyBorder="1" applyAlignment="1">
      <alignment horizontal="center" vertical="center" wrapText="1"/>
    </xf>
    <xf numFmtId="0" fontId="28" fillId="0" borderId="115" xfId="0" applyFont="1" applyFill="1" applyBorder="1" applyAlignment="1">
      <alignment horizontal="center" vertical="center" wrapText="1"/>
    </xf>
    <xf numFmtId="0" fontId="22" fillId="0" borderId="203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221" xfId="0" applyFont="1" applyBorder="1" applyAlignment="1">
      <alignment horizontal="center" vertical="center" wrapText="1"/>
    </xf>
    <xf numFmtId="0" fontId="15" fillId="0" borderId="22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28" xfId="0" applyFont="1" applyFill="1" applyBorder="1" applyAlignment="1">
      <alignment horizontal="center" vertical="center" wrapText="1"/>
    </xf>
    <xf numFmtId="0" fontId="18" fillId="0" borderId="229" xfId="0" applyFont="1" applyFill="1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18" fillId="0" borderId="230" xfId="0" applyFont="1" applyFill="1" applyBorder="1" applyAlignment="1">
      <alignment horizontal="center" vertical="center" wrapText="1"/>
    </xf>
    <xf numFmtId="0" fontId="10" fillId="0" borderId="231" xfId="0" applyFont="1" applyBorder="1" applyAlignment="1">
      <alignment horizontal="center" vertical="center" wrapText="1"/>
    </xf>
    <xf numFmtId="0" fontId="4" fillId="0" borderId="232" xfId="0" applyFont="1" applyBorder="1" applyAlignment="1">
      <alignment horizontal="center" vertical="center" wrapText="1"/>
    </xf>
    <xf numFmtId="0" fontId="4" fillId="0" borderId="233" xfId="0" applyFont="1" applyBorder="1" applyAlignment="1">
      <alignment horizontal="center" vertical="center" wrapText="1"/>
    </xf>
    <xf numFmtId="0" fontId="22" fillId="0" borderId="234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 wrapText="1"/>
    </xf>
    <xf numFmtId="1" fontId="22" fillId="0" borderId="234" xfId="0" applyNumberFormat="1" applyFont="1" applyBorder="1" applyAlignment="1">
      <alignment horizontal="center" vertical="center" wrapText="1"/>
    </xf>
    <xf numFmtId="1" fontId="29" fillId="0" borderId="100" xfId="0" applyNumberFormat="1" applyFont="1" applyBorder="1" applyAlignment="1">
      <alignment horizontal="center" vertical="center" wrapText="1"/>
    </xf>
    <xf numFmtId="1" fontId="29" fillId="0" borderId="114" xfId="0" applyNumberFormat="1" applyFont="1" applyBorder="1" applyAlignment="1">
      <alignment horizontal="center" vertical="center" wrapText="1"/>
    </xf>
    <xf numFmtId="0" fontId="22" fillId="0" borderId="234" xfId="52" applyFont="1" applyBorder="1" applyAlignment="1">
      <alignment horizontal="center" vertical="center" wrapText="1"/>
      <protection/>
    </xf>
    <xf numFmtId="0" fontId="22" fillId="0" borderId="100" xfId="0" applyFont="1" applyBorder="1" applyAlignment="1">
      <alignment vertical="center" wrapText="1"/>
    </xf>
    <xf numFmtId="0" fontId="22" fillId="0" borderId="114" xfId="0" applyFont="1" applyBorder="1" applyAlignment="1">
      <alignment vertical="center" wrapText="1"/>
    </xf>
    <xf numFmtId="0" fontId="22" fillId="0" borderId="235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10" fillId="0" borderId="236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2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9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02" xfId="52" applyFont="1" applyBorder="1" applyAlignment="1">
      <alignment horizontal="center" vertical="center" wrapText="1"/>
      <protection/>
    </xf>
    <xf numFmtId="0" fontId="15" fillId="0" borderId="101" xfId="52" applyFont="1" applyBorder="1" applyAlignment="1">
      <alignment horizontal="center" vertical="center" wrapText="1"/>
      <protection/>
    </xf>
    <xf numFmtId="0" fontId="15" fillId="0" borderId="106" xfId="52" applyFont="1" applyBorder="1" applyAlignment="1">
      <alignment horizontal="center" vertical="center" wrapText="1"/>
      <protection/>
    </xf>
    <xf numFmtId="0" fontId="15" fillId="0" borderId="135" xfId="52" applyFont="1" applyBorder="1" applyAlignment="1">
      <alignment horizontal="center" vertical="center" wrapText="1"/>
      <protection/>
    </xf>
    <xf numFmtId="0" fontId="15" fillId="0" borderId="134" xfId="52" applyFont="1" applyBorder="1" applyAlignment="1">
      <alignment horizontal="center" vertical="center" wrapText="1"/>
      <protection/>
    </xf>
    <xf numFmtId="0" fontId="15" fillId="0" borderId="237" xfId="52" applyFont="1" applyBorder="1" applyAlignment="1">
      <alignment horizontal="center" vertical="center" wrapText="1"/>
      <protection/>
    </xf>
    <xf numFmtId="0" fontId="15" fillId="0" borderId="209" xfId="52" applyFont="1" applyBorder="1" applyAlignment="1">
      <alignment horizontal="center" vertical="center" wrapText="1"/>
      <protection/>
    </xf>
    <xf numFmtId="0" fontId="15" fillId="0" borderId="104" xfId="52" applyFont="1" applyBorder="1" applyAlignment="1">
      <alignment horizontal="center" vertical="center" wrapText="1"/>
      <protection/>
    </xf>
    <xf numFmtId="0" fontId="15" fillId="0" borderId="105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5" fillId="0" borderId="238" xfId="52" applyNumberFormat="1" applyFont="1" applyBorder="1" applyAlignment="1" applyProtection="1">
      <alignment horizontal="center" vertical="center" wrapText="1"/>
      <protection locked="0"/>
    </xf>
    <xf numFmtId="49" fontId="15" fillId="0" borderId="229" xfId="52" applyNumberFormat="1" applyFont="1" applyBorder="1" applyAlignment="1" applyProtection="1">
      <alignment horizontal="center" vertical="center" wrapText="1"/>
      <protection locked="0"/>
    </xf>
    <xf numFmtId="49" fontId="15" fillId="0" borderId="239" xfId="52" applyNumberFormat="1" applyFont="1" applyBorder="1" applyAlignment="1" applyProtection="1">
      <alignment horizontal="center" vertical="center" wrapText="1"/>
      <protection locked="0"/>
    </xf>
    <xf numFmtId="0" fontId="15" fillId="0" borderId="238" xfId="0" applyFont="1" applyBorder="1" applyAlignment="1">
      <alignment horizontal="center" vertical="center" wrapText="1"/>
    </xf>
    <xf numFmtId="0" fontId="15" fillId="0" borderId="230" xfId="0" applyFont="1" applyBorder="1" applyAlignment="1">
      <alignment horizontal="center" vertical="center" wrapText="1"/>
    </xf>
    <xf numFmtId="0" fontId="15" fillId="0" borderId="240" xfId="0" applyFont="1" applyBorder="1" applyAlignment="1">
      <alignment horizontal="center" vertical="center" wrapText="1"/>
    </xf>
    <xf numFmtId="0" fontId="15" fillId="0" borderId="241" xfId="0" applyFont="1" applyBorder="1" applyAlignment="1">
      <alignment horizontal="center" vertical="center" wrapText="1"/>
    </xf>
    <xf numFmtId="0" fontId="15" fillId="0" borderId="2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7" xfId="52" applyFont="1" applyBorder="1" applyAlignment="1">
      <alignment horizontal="center" vertical="center" wrapText="1"/>
      <protection/>
    </xf>
    <xf numFmtId="49" fontId="4" fillId="0" borderId="248" xfId="0" applyNumberFormat="1" applyFont="1" applyBorder="1" applyAlignment="1">
      <alignment horizontal="center" vertical="center" wrapText="1"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49" fontId="4" fillId="0" borderId="255" xfId="0" applyNumberFormat="1" applyFont="1" applyBorder="1" applyAlignment="1">
      <alignment horizontal="center" vertical="center" wrapText="1"/>
    </xf>
    <xf numFmtId="0" fontId="4" fillId="0" borderId="256" xfId="52" applyFont="1" applyBorder="1" applyAlignment="1">
      <alignment horizontal="center" vertical="center" wrapText="1"/>
      <protection/>
    </xf>
    <xf numFmtId="0" fontId="4" fillId="0" borderId="119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24" xfId="52" applyFont="1" applyBorder="1" applyAlignment="1">
      <alignment horizontal="center" vertical="center" wrapText="1"/>
      <protection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260" xfId="52" applyFont="1" applyBorder="1" applyAlignment="1">
      <alignment horizontal="center" vertical="center" wrapText="1"/>
      <protection/>
    </xf>
    <xf numFmtId="0" fontId="4" fillId="0" borderId="261" xfId="52" applyFont="1" applyBorder="1" applyAlignment="1">
      <alignment horizontal="center" vertical="center" wrapText="1"/>
      <protection/>
    </xf>
    <xf numFmtId="0" fontId="4" fillId="0" borderId="262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63" xfId="52" applyFont="1" applyBorder="1" applyAlignment="1">
      <alignment horizontal="center" vertical="center" wrapText="1"/>
      <protection/>
    </xf>
    <xf numFmtId="0" fontId="4" fillId="0" borderId="264" xfId="52" applyFont="1" applyBorder="1" applyAlignment="1">
      <alignment horizontal="center" vertical="center" wrapText="1"/>
      <protection/>
    </xf>
    <xf numFmtId="0" fontId="4" fillId="0" borderId="265" xfId="52" applyFont="1" applyBorder="1" applyAlignment="1">
      <alignment horizontal="center" vertical="center" wrapText="1"/>
      <protection/>
    </xf>
    <xf numFmtId="0" fontId="4" fillId="0" borderId="266" xfId="52" applyFont="1" applyBorder="1" applyAlignment="1">
      <alignment horizontal="center" vertical="center" wrapText="1"/>
      <protection/>
    </xf>
    <xf numFmtId="49" fontId="15" fillId="0" borderId="140" xfId="52" applyNumberFormat="1" applyFont="1" applyBorder="1" applyAlignment="1" applyProtection="1">
      <alignment horizontal="center" vertical="center" wrapText="1"/>
      <protection locked="0"/>
    </xf>
    <xf numFmtId="49" fontId="15" fillId="0" borderId="55" xfId="52" applyNumberFormat="1" applyFont="1" applyBorder="1" applyAlignment="1" applyProtection="1">
      <alignment horizontal="center" vertical="center" wrapText="1"/>
      <protection locked="0"/>
    </xf>
    <xf numFmtId="49" fontId="15" fillId="0" borderId="267" xfId="52" applyNumberFormat="1" applyFont="1" applyBorder="1" applyAlignment="1" applyProtection="1">
      <alignment horizontal="center" vertical="center" wrapText="1"/>
      <protection locked="0"/>
    </xf>
    <xf numFmtId="0" fontId="22" fillId="0" borderId="133" xfId="52" applyFont="1" applyFill="1" applyBorder="1" applyAlignment="1">
      <alignment horizontal="center" vertical="center" wrapText="1"/>
      <protection/>
    </xf>
    <xf numFmtId="0" fontId="18" fillId="0" borderId="118" xfId="0" applyFont="1" applyFill="1" applyBorder="1" applyAlignment="1">
      <alignment vertical="center" wrapText="1"/>
    </xf>
    <xf numFmtId="0" fontId="18" fillId="0" borderId="121" xfId="0" applyFont="1" applyFill="1" applyBorder="1" applyAlignment="1">
      <alignment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68" xfId="0" applyFont="1" applyBorder="1" applyAlignment="1">
      <alignment horizontal="center" vertical="center" wrapText="1"/>
    </xf>
    <xf numFmtId="0" fontId="18" fillId="0" borderId="269" xfId="0" applyFont="1" applyFill="1" applyBorder="1" applyAlignment="1">
      <alignment horizontal="center" vertical="center" wrapText="1"/>
    </xf>
    <xf numFmtId="0" fontId="27" fillId="0" borderId="270" xfId="0" applyFont="1" applyFill="1" applyBorder="1" applyAlignment="1">
      <alignment horizontal="center" vertical="center" wrapText="1"/>
    </xf>
    <xf numFmtId="0" fontId="22" fillId="0" borderId="271" xfId="0" applyFont="1" applyFill="1" applyBorder="1" applyAlignment="1">
      <alignment horizontal="center" vertical="center" wrapText="1"/>
    </xf>
    <xf numFmtId="0" fontId="28" fillId="0" borderId="270" xfId="0" applyFont="1" applyFill="1" applyBorder="1" applyAlignment="1">
      <alignment horizontal="center" vertical="center" wrapText="1"/>
    </xf>
    <xf numFmtId="0" fontId="28" fillId="0" borderId="272" xfId="0" applyFont="1" applyFill="1" applyBorder="1" applyAlignment="1">
      <alignment horizontal="center" vertical="center" wrapText="1"/>
    </xf>
    <xf numFmtId="0" fontId="4" fillId="0" borderId="273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74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75" xfId="52" applyFont="1" applyBorder="1" applyAlignment="1">
      <alignment horizontal="center" vertical="center" wrapText="1"/>
      <protection/>
    </xf>
    <xf numFmtId="0" fontId="4" fillId="0" borderId="186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76" xfId="52" applyFont="1" applyBorder="1" applyAlignment="1">
      <alignment horizontal="center" vertical="center" wrapText="1"/>
      <protection/>
    </xf>
    <xf numFmtId="49" fontId="4" fillId="0" borderId="277" xfId="52" applyNumberFormat="1" applyFont="1" applyBorder="1" applyAlignment="1">
      <alignment horizontal="center" vertical="center" wrapText="1"/>
      <protection/>
    </xf>
    <xf numFmtId="49" fontId="4" fillId="0" borderId="278" xfId="52" applyNumberFormat="1" applyFont="1" applyBorder="1" applyAlignment="1">
      <alignment horizontal="center" vertical="center" wrapText="1"/>
      <protection/>
    </xf>
    <xf numFmtId="49" fontId="4" fillId="0" borderId="186" xfId="52" applyNumberFormat="1" applyFont="1" applyBorder="1" applyAlignment="1">
      <alignment horizontal="center" vertical="center" wrapText="1"/>
      <protection/>
    </xf>
    <xf numFmtId="49" fontId="4" fillId="0" borderId="279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276" xfId="52" applyNumberFormat="1" applyFont="1" applyBorder="1" applyAlignment="1">
      <alignment horizontal="center" vertical="center" wrapText="1"/>
      <protection/>
    </xf>
    <xf numFmtId="0" fontId="4" fillId="0" borderId="280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81" xfId="0" applyFont="1" applyBorder="1" applyAlignment="1">
      <alignment horizontal="center" vertical="center" wrapText="1"/>
    </xf>
    <xf numFmtId="0" fontId="0" fillId="0" borderId="216" xfId="0" applyBorder="1" applyAlignment="1">
      <alignment vertical="center"/>
    </xf>
    <xf numFmtId="0" fontId="0" fillId="0" borderId="282" xfId="0" applyBorder="1" applyAlignment="1">
      <alignment vertical="center"/>
    </xf>
    <xf numFmtId="0" fontId="15" fillId="0" borderId="119" xfId="0" applyFont="1" applyBorder="1" applyAlignment="1">
      <alignment wrapText="1"/>
    </xf>
    <xf numFmtId="0" fontId="0" fillId="0" borderId="119" xfId="0" applyBorder="1" applyAlignment="1">
      <alignment/>
    </xf>
    <xf numFmtId="0" fontId="4" fillId="0" borderId="283" xfId="0" applyFont="1" applyBorder="1" applyAlignment="1">
      <alignment horizontal="center" vertical="center" wrapText="1"/>
    </xf>
    <xf numFmtId="0" fontId="0" fillId="0" borderId="25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8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5" fillId="0" borderId="243" xfId="52" applyFont="1" applyBorder="1" applyAlignment="1">
      <alignment horizontal="center" vertical="center" wrapText="1"/>
      <protection/>
    </xf>
    <xf numFmtId="0" fontId="25" fillId="0" borderId="275" xfId="52" applyFont="1" applyBorder="1" applyAlignment="1">
      <alignment horizontal="center" vertical="center" wrapText="1"/>
      <protection/>
    </xf>
    <xf numFmtId="0" fontId="25" fillId="0" borderId="246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83" xfId="0" applyFont="1" applyBorder="1" applyAlignment="1">
      <alignment horizontal="center" vertical="center" textRotation="90"/>
    </xf>
    <xf numFmtId="0" fontId="5" fillId="0" borderId="103" xfId="0" applyFont="1" applyBorder="1" applyAlignment="1">
      <alignment horizontal="center" vertical="center" textRotation="90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18" fillId="0" borderId="285" xfId="0" applyFont="1" applyFill="1" applyBorder="1" applyAlignment="1">
      <alignment horizontal="center" vertical="center" wrapText="1"/>
    </xf>
    <xf numFmtId="0" fontId="0" fillId="0" borderId="286" xfId="0" applyBorder="1" applyAlignment="1">
      <alignment horizontal="center" vertical="center" wrapText="1"/>
    </xf>
    <xf numFmtId="0" fontId="18" fillId="0" borderId="286" xfId="0" applyFont="1" applyFill="1" applyBorder="1" applyAlignment="1">
      <alignment horizontal="center" vertical="center" wrapText="1"/>
    </xf>
    <xf numFmtId="0" fontId="10" fillId="0" borderId="287" xfId="0" applyFont="1" applyBorder="1" applyAlignment="1">
      <alignment horizontal="center" vertical="center" wrapText="1"/>
    </xf>
    <xf numFmtId="0" fontId="15" fillId="0" borderId="28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270" xfId="0" applyFont="1" applyFill="1" applyBorder="1" applyAlignment="1">
      <alignment horizontal="center" vertical="center" wrapText="1"/>
    </xf>
    <xf numFmtId="0" fontId="26" fillId="0" borderId="28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2" fontId="5" fillId="0" borderId="203" xfId="0" applyNumberFormat="1" applyFont="1" applyFill="1" applyBorder="1" applyAlignment="1" applyProtection="1">
      <alignment horizontal="right" vertical="center" wrapText="1"/>
      <protection/>
    </xf>
    <xf numFmtId="0" fontId="13" fillId="0" borderId="100" xfId="0" applyFont="1" applyFill="1" applyBorder="1" applyAlignment="1">
      <alignment horizontal="right" vertical="center" wrapText="1"/>
    </xf>
    <xf numFmtId="0" fontId="13" fillId="0" borderId="221" xfId="0" applyFont="1" applyFill="1" applyBorder="1" applyAlignment="1">
      <alignment horizontal="right" vertical="center" wrapText="1"/>
    </xf>
    <xf numFmtId="0" fontId="0" fillId="0" borderId="203" xfId="0" applyFill="1" applyBorder="1" applyAlignment="1">
      <alignment horizontal="right" vertical="center" wrapText="1"/>
    </xf>
    <xf numFmtId="0" fontId="0" fillId="0" borderId="100" xfId="0" applyFill="1" applyBorder="1" applyAlignment="1">
      <alignment horizontal="right" vertical="center" wrapText="1"/>
    </xf>
    <xf numFmtId="0" fontId="0" fillId="0" borderId="221" xfId="0" applyFill="1" applyBorder="1" applyAlignment="1">
      <alignment horizontal="right" vertical="center" wrapText="1"/>
    </xf>
    <xf numFmtId="174" fontId="5" fillId="0" borderId="203" xfId="0" applyNumberFormat="1" applyFont="1" applyFill="1" applyBorder="1" applyAlignment="1" applyProtection="1">
      <alignment horizontal="center" vertical="center"/>
      <protection/>
    </xf>
    <xf numFmtId="0" fontId="0" fillId="0" borderId="221" xfId="0" applyFill="1" applyBorder="1" applyAlignment="1">
      <alignment horizontal="center" vertical="center"/>
    </xf>
    <xf numFmtId="173" fontId="8" fillId="0" borderId="203" xfId="0" applyNumberFormat="1" applyFont="1" applyFill="1" applyBorder="1" applyAlignment="1" applyProtection="1">
      <alignment horizontal="center" vertical="center" wrapText="1"/>
      <protection/>
    </xf>
    <xf numFmtId="173" fontId="8" fillId="0" borderId="221" xfId="0" applyNumberFormat="1" applyFont="1" applyFill="1" applyBorder="1" applyAlignment="1" applyProtection="1">
      <alignment horizontal="center" vertical="center" wrapText="1"/>
      <protection/>
    </xf>
    <xf numFmtId="178" fontId="5" fillId="0" borderId="290" xfId="0" applyNumberFormat="1" applyFont="1" applyFill="1" applyBorder="1" applyAlignment="1" applyProtection="1">
      <alignment horizontal="center" vertical="center"/>
      <protection/>
    </xf>
    <xf numFmtId="178" fontId="5" fillId="0" borderId="100" xfId="0" applyNumberFormat="1" applyFont="1" applyFill="1" applyBorder="1" applyAlignment="1" applyProtection="1">
      <alignment horizontal="center" vertical="center"/>
      <protection/>
    </xf>
    <xf numFmtId="0" fontId="5" fillId="0" borderId="291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0" fontId="5" fillId="0" borderId="292" xfId="0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 applyProtection="1">
      <alignment horizontal="right" vertical="center"/>
      <protection/>
    </xf>
    <xf numFmtId="0" fontId="5" fillId="0" borderId="58" xfId="0" applyFont="1" applyFill="1" applyBorder="1" applyAlignment="1" applyProtection="1">
      <alignment horizontal="right" vertical="center"/>
      <protection/>
    </xf>
    <xf numFmtId="174" fontId="5" fillId="0" borderId="293" xfId="0" applyNumberFormat="1" applyFont="1" applyFill="1" applyBorder="1" applyAlignment="1" applyProtection="1">
      <alignment horizontal="center" vertical="center"/>
      <protection/>
    </xf>
    <xf numFmtId="173" fontId="2" fillId="0" borderId="294" xfId="0" applyNumberFormat="1" applyFont="1" applyFill="1" applyBorder="1" applyAlignment="1" applyProtection="1">
      <alignment horizontal="center" vertical="center"/>
      <protection/>
    </xf>
    <xf numFmtId="0" fontId="0" fillId="0" borderId="295" xfId="0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top" wrapText="1"/>
    </xf>
    <xf numFmtId="0" fontId="5" fillId="0" borderId="258" xfId="0" applyFont="1" applyFill="1" applyBorder="1" applyAlignment="1">
      <alignment horizontal="center" vertical="top" wrapText="1"/>
    </xf>
    <xf numFmtId="0" fontId="5" fillId="0" borderId="296" xfId="0" applyFont="1" applyFill="1" applyBorder="1" applyAlignment="1">
      <alignment horizontal="center" vertical="top" wrapText="1"/>
    </xf>
    <xf numFmtId="173" fontId="8" fillId="0" borderId="232" xfId="0" applyNumberFormat="1" applyFont="1" applyFill="1" applyBorder="1" applyAlignment="1" applyProtection="1">
      <alignment horizontal="center" vertical="center" wrapText="1"/>
      <protection/>
    </xf>
    <xf numFmtId="173" fontId="8" fillId="0" borderId="297" xfId="0" applyNumberFormat="1" applyFont="1" applyFill="1" applyBorder="1" applyAlignment="1" applyProtection="1">
      <alignment horizontal="center" vertical="center" wrapText="1"/>
      <protection/>
    </xf>
    <xf numFmtId="0" fontId="5" fillId="0" borderId="203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3" fontId="5" fillId="33" borderId="298" xfId="0" applyNumberFormat="1" applyFont="1" applyFill="1" applyBorder="1" applyAlignment="1" applyProtection="1">
      <alignment horizontal="center" vertical="center"/>
      <protection/>
    </xf>
    <xf numFmtId="173" fontId="5" fillId="33" borderId="299" xfId="0" applyNumberFormat="1" applyFont="1" applyFill="1" applyBorder="1" applyAlignment="1" applyProtection="1">
      <alignment horizontal="center" vertical="center"/>
      <protection/>
    </xf>
    <xf numFmtId="173" fontId="5" fillId="33" borderId="300" xfId="0" applyNumberFormat="1" applyFont="1" applyFill="1" applyBorder="1" applyAlignment="1" applyProtection="1">
      <alignment horizontal="center" vertical="center"/>
      <protection/>
    </xf>
    <xf numFmtId="173" fontId="5" fillId="33" borderId="301" xfId="0" applyNumberFormat="1" applyFont="1" applyFill="1" applyBorder="1" applyAlignment="1" applyProtection="1">
      <alignment horizontal="center" vertical="center"/>
      <protection/>
    </xf>
    <xf numFmtId="173" fontId="8" fillId="0" borderId="203" xfId="0" applyNumberFormat="1" applyFont="1" applyFill="1" applyBorder="1" applyAlignment="1" applyProtection="1">
      <alignment horizontal="center" vertical="center"/>
      <protection/>
    </xf>
    <xf numFmtId="173" fontId="8" fillId="0" borderId="100" xfId="0" applyNumberFormat="1" applyFont="1" applyFill="1" applyBorder="1" applyAlignment="1" applyProtection="1">
      <alignment horizontal="center" vertical="center"/>
      <protection/>
    </xf>
    <xf numFmtId="173" fontId="8" fillId="0" borderId="221" xfId="0" applyNumberFormat="1" applyFont="1" applyFill="1" applyBorder="1" applyAlignment="1" applyProtection="1">
      <alignment horizontal="center" vertical="center"/>
      <protection/>
    </xf>
    <xf numFmtId="0" fontId="8" fillId="0" borderId="203" xfId="0" applyNumberFormat="1" applyFont="1" applyFill="1" applyBorder="1" applyAlignment="1" applyProtection="1">
      <alignment horizontal="center" vertical="center" wrapText="1"/>
      <protection/>
    </xf>
    <xf numFmtId="0" fontId="8" fillId="0" borderId="100" xfId="0" applyNumberFormat="1" applyFont="1" applyFill="1" applyBorder="1" applyAlignment="1" applyProtection="1">
      <alignment horizontal="center" vertical="center" wrapText="1"/>
      <protection/>
    </xf>
    <xf numFmtId="173" fontId="5" fillId="0" borderId="203" xfId="0" applyNumberFormat="1" applyFont="1" applyFill="1" applyBorder="1" applyAlignment="1" applyProtection="1">
      <alignment horizontal="center" vertical="center" wrapText="1"/>
      <protection/>
    </xf>
    <xf numFmtId="173" fontId="5" fillId="0" borderId="100" xfId="0" applyNumberFormat="1" applyFont="1" applyFill="1" applyBorder="1" applyAlignment="1" applyProtection="1">
      <alignment horizontal="center" vertical="center" wrapText="1"/>
      <protection/>
    </xf>
    <xf numFmtId="0" fontId="13" fillId="0" borderId="203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13" fillId="0" borderId="221" xfId="0" applyFont="1" applyFill="1" applyBorder="1" applyAlignment="1">
      <alignment horizontal="center" vertical="center" wrapText="1"/>
    </xf>
    <xf numFmtId="0" fontId="8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Font="1" applyFill="1" applyBorder="1" applyAlignment="1">
      <alignment horizontal="center" vertical="top" wrapText="1"/>
    </xf>
    <xf numFmtId="0" fontId="5" fillId="0" borderId="100" xfId="0" applyFont="1" applyFill="1" applyBorder="1" applyAlignment="1">
      <alignment horizontal="center" vertical="top" wrapText="1"/>
    </xf>
    <xf numFmtId="0" fontId="5" fillId="0" borderId="99" xfId="0" applyFont="1" applyFill="1" applyBorder="1" applyAlignment="1">
      <alignment horizontal="center" vertical="top" wrapText="1"/>
    </xf>
    <xf numFmtId="173" fontId="5" fillId="33" borderId="302" xfId="0" applyNumberFormat="1" applyFont="1" applyFill="1" applyBorder="1" applyAlignment="1" applyProtection="1">
      <alignment horizontal="center" vertical="center"/>
      <protection/>
    </xf>
    <xf numFmtId="173" fontId="5" fillId="33" borderId="303" xfId="0" applyNumberFormat="1" applyFont="1" applyFill="1" applyBorder="1" applyAlignment="1" applyProtection="1">
      <alignment horizontal="center" vertical="center"/>
      <protection/>
    </xf>
    <xf numFmtId="0" fontId="5" fillId="0" borderId="100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173" fontId="8" fillId="33" borderId="203" xfId="0" applyNumberFormat="1" applyFont="1" applyFill="1" applyBorder="1" applyAlignment="1" applyProtection="1">
      <alignment horizontal="center" vertical="center"/>
      <protection/>
    </xf>
    <xf numFmtId="173" fontId="8" fillId="33" borderId="100" xfId="0" applyNumberFormat="1" applyFont="1" applyFill="1" applyBorder="1" applyAlignment="1" applyProtection="1">
      <alignment horizontal="center" vertical="center"/>
      <protection/>
    </xf>
    <xf numFmtId="173" fontId="8" fillId="33" borderId="87" xfId="0" applyNumberFormat="1" applyFont="1" applyFill="1" applyBorder="1" applyAlignment="1" applyProtection="1">
      <alignment horizontal="center" vertical="center"/>
      <protection/>
    </xf>
    <xf numFmtId="173" fontId="5" fillId="0" borderId="203" xfId="0" applyNumberFormat="1" applyFont="1" applyFill="1" applyBorder="1" applyAlignment="1" applyProtection="1">
      <alignment horizontal="center" vertical="center"/>
      <protection/>
    </xf>
    <xf numFmtId="173" fontId="5" fillId="0" borderId="100" xfId="0" applyNumberFormat="1" applyFont="1" applyFill="1" applyBorder="1" applyAlignment="1" applyProtection="1">
      <alignment horizontal="center" vertical="center"/>
      <protection/>
    </xf>
    <xf numFmtId="173" fontId="5" fillId="0" borderId="221" xfId="0" applyNumberFormat="1" applyFont="1" applyFill="1" applyBorder="1" applyAlignment="1" applyProtection="1">
      <alignment horizontal="center" vertical="center"/>
      <protection/>
    </xf>
    <xf numFmtId="0" fontId="5" fillId="0" borderId="30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33" borderId="203" xfId="0" applyNumberFormat="1" applyFont="1" applyFill="1" applyBorder="1" applyAlignment="1" applyProtection="1">
      <alignment horizontal="left" vertical="center"/>
      <protection/>
    </xf>
    <xf numFmtId="49" fontId="5" fillId="33" borderId="10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5" fillId="0" borderId="118" xfId="0" applyFont="1" applyFill="1" applyBorder="1" applyAlignment="1" applyProtection="1">
      <alignment horizontal="right" vertical="center" wrapText="1"/>
      <protection/>
    </xf>
    <xf numFmtId="0" fontId="0" fillId="0" borderId="118" xfId="0" applyFill="1" applyBorder="1" applyAlignment="1">
      <alignment horizontal="right" vertical="center" wrapText="1"/>
    </xf>
    <xf numFmtId="0" fontId="0" fillId="0" borderId="295" xfId="0" applyFill="1" applyBorder="1" applyAlignment="1">
      <alignment horizontal="right" vertical="center" wrapText="1"/>
    </xf>
    <xf numFmtId="172" fontId="5" fillId="0" borderId="203" xfId="0" applyNumberFormat="1" applyFont="1" applyFill="1" applyBorder="1" applyAlignment="1" applyProtection="1">
      <alignment horizontal="center" vertical="center"/>
      <protection/>
    </xf>
    <xf numFmtId="0" fontId="13" fillId="0" borderId="100" xfId="0" applyFont="1" applyFill="1" applyBorder="1" applyAlignment="1">
      <alignment horizontal="center" vertical="center"/>
    </xf>
    <xf numFmtId="172" fontId="5" fillId="0" borderId="92" xfId="0" applyNumberFormat="1" applyFont="1" applyFill="1" applyBorder="1" applyAlignment="1" applyProtection="1">
      <alignment horizontal="center" vertical="center" wrapText="1"/>
      <protection/>
    </xf>
    <xf numFmtId="172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305" xfId="0" applyFont="1" applyBorder="1" applyAlignment="1">
      <alignment horizontal="center" vertical="center" wrapText="1"/>
    </xf>
    <xf numFmtId="0" fontId="7" fillId="0" borderId="306" xfId="0" applyFont="1" applyBorder="1" applyAlignment="1">
      <alignment horizontal="center" vertical="center" wrapText="1"/>
    </xf>
    <xf numFmtId="172" fontId="5" fillId="0" borderId="307" xfId="0" applyNumberFormat="1" applyFont="1" applyFill="1" applyBorder="1" applyAlignment="1" applyProtection="1">
      <alignment horizontal="center" vertical="center"/>
      <protection/>
    </xf>
    <xf numFmtId="172" fontId="5" fillId="0" borderId="308" xfId="0" applyNumberFormat="1" applyFont="1" applyFill="1" applyBorder="1" applyAlignment="1" applyProtection="1">
      <alignment horizontal="center" vertical="center"/>
      <protection/>
    </xf>
    <xf numFmtId="172" fontId="5" fillId="0" borderId="309" xfId="0" applyNumberFormat="1" applyFont="1" applyFill="1" applyBorder="1" applyAlignment="1" applyProtection="1">
      <alignment horizontal="center" vertical="center"/>
      <protection/>
    </xf>
    <xf numFmtId="172" fontId="5" fillId="0" borderId="310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12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172" fontId="4" fillId="0" borderId="311" xfId="0" applyNumberFormat="1" applyFont="1" applyFill="1" applyBorder="1" applyAlignment="1" applyProtection="1">
      <alignment horizontal="center" vertical="center"/>
      <protection/>
    </xf>
    <xf numFmtId="172" fontId="4" fillId="0" borderId="312" xfId="0" applyNumberFormat="1" applyFont="1" applyFill="1" applyBorder="1" applyAlignment="1" applyProtection="1">
      <alignment horizontal="center" vertical="center"/>
      <protection/>
    </xf>
    <xf numFmtId="172" fontId="4" fillId="0" borderId="303" xfId="0" applyNumberFormat="1" applyFont="1" applyFill="1" applyBorder="1" applyAlignment="1" applyProtection="1">
      <alignment horizontal="center" vertical="center"/>
      <protection/>
    </xf>
    <xf numFmtId="0" fontId="5" fillId="0" borderId="313" xfId="0" applyNumberFormat="1" applyFont="1" applyFill="1" applyBorder="1" applyAlignment="1" applyProtection="1">
      <alignment horizontal="center" vertical="center" textRotation="90"/>
      <protection/>
    </xf>
    <xf numFmtId="172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314" xfId="0" applyNumberFormat="1" applyFont="1" applyFill="1" applyBorder="1" applyAlignment="1" applyProtection="1">
      <alignment horizontal="center" vertical="center" wrapText="1"/>
      <protection/>
    </xf>
    <xf numFmtId="0" fontId="6" fillId="0" borderId="315" xfId="0" applyNumberFormat="1" applyFont="1" applyFill="1" applyBorder="1" applyAlignment="1" applyProtection="1">
      <alignment horizontal="center" vertical="center" wrapText="1"/>
      <protection/>
    </xf>
    <xf numFmtId="0" fontId="6" fillId="0" borderId="316" xfId="0" applyNumberFormat="1" applyFont="1" applyFill="1" applyBorder="1" applyAlignment="1" applyProtection="1">
      <alignment horizontal="center" vertical="center" wrapText="1"/>
      <protection/>
    </xf>
    <xf numFmtId="0" fontId="6" fillId="0" borderId="317" xfId="0" applyNumberFormat="1" applyFont="1" applyFill="1" applyBorder="1" applyAlignment="1" applyProtection="1">
      <alignment horizontal="center" vertical="center" wrapText="1"/>
      <protection/>
    </xf>
    <xf numFmtId="0" fontId="6" fillId="0" borderId="318" xfId="0" applyNumberFormat="1" applyFont="1" applyFill="1" applyBorder="1" applyAlignment="1" applyProtection="1">
      <alignment horizontal="center" vertical="center" wrapText="1"/>
      <protection/>
    </xf>
    <xf numFmtId="0" fontId="6" fillId="0" borderId="264" xfId="0" applyNumberFormat="1" applyFont="1" applyFill="1" applyBorder="1" applyAlignment="1" applyProtection="1">
      <alignment horizontal="center" vertical="center" wrapText="1"/>
      <protection/>
    </xf>
    <xf numFmtId="0" fontId="6" fillId="0" borderId="319" xfId="0" applyNumberFormat="1" applyFont="1" applyFill="1" applyBorder="1" applyAlignment="1" applyProtection="1">
      <alignment horizontal="center" vertical="center" wrapText="1"/>
      <protection/>
    </xf>
    <xf numFmtId="0" fontId="6" fillId="0" borderId="255" xfId="0" applyNumberFormat="1" applyFont="1" applyFill="1" applyBorder="1" applyAlignment="1" applyProtection="1">
      <alignment horizontal="center" vertical="center" wrapText="1"/>
      <protection/>
    </xf>
    <xf numFmtId="172" fontId="5" fillId="0" borderId="320" xfId="0" applyNumberFormat="1" applyFont="1" applyFill="1" applyBorder="1" applyAlignment="1" applyProtection="1">
      <alignment horizontal="center" vertical="center" wrapText="1"/>
      <protection/>
    </xf>
    <xf numFmtId="172" fontId="5" fillId="0" borderId="321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72" fontId="5" fillId="0" borderId="298" xfId="0" applyNumberFormat="1" applyFont="1" applyFill="1" applyBorder="1" applyAlignment="1" applyProtection="1">
      <alignment horizontal="center" vertical="center" wrapText="1"/>
      <protection/>
    </xf>
    <xf numFmtId="172" fontId="5" fillId="0" borderId="322" xfId="0" applyNumberFormat="1" applyFont="1" applyFill="1" applyBorder="1" applyAlignment="1" applyProtection="1">
      <alignment horizontal="center" vertical="center" wrapText="1"/>
      <protection/>
    </xf>
    <xf numFmtId="0" fontId="0" fillId="0" borderId="223" xfId="0" applyBorder="1" applyAlignment="1">
      <alignment horizontal="center"/>
    </xf>
    <xf numFmtId="0" fontId="13" fillId="0" borderId="127" xfId="0" applyFont="1" applyFill="1" applyBorder="1" applyAlignment="1">
      <alignment horizontal="center" wrapText="1"/>
    </xf>
    <xf numFmtId="0" fontId="18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Обычный_Plan_TM_11_12_бакалав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88;&#1086;&#1073;&#1086;&#1090;&#1072;%20&#1085;&#1072;&#1076;%20&#1085;&#1072;&#1082;&#1072;&#1079;&#1086;&#1084;\&#1087;&#1083;&#1072;&#1085;&#1080;%20&#1047;&#1054;%2021\131_&#1055;&#1052;_2021-22%20&#1084;&#1072;&#1075;&#1110;&#1089;&#1090;&#1088;_&#1079;&#1072;&#1086;&#109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17_18 (2)"/>
      <sheetName val="титулка"/>
      <sheetName val="бюджет"/>
      <sheetName val="план магістр за ОПП"/>
      <sheetName val="до наказу"/>
      <sheetName val="сем 1 курс"/>
    </sheetNames>
    <sheetDataSet>
      <sheetData sheetId="5">
        <row r="74">
          <cell r="B74" t="str">
            <v>Охорона праці в галузі та цивільний захист</v>
          </cell>
          <cell r="AU74" t="str">
            <v>ЗО</v>
          </cell>
          <cell r="AV74" t="str">
            <v>хіоп</v>
          </cell>
          <cell r="AW74" t="str">
            <v>екзамен</v>
          </cell>
          <cell r="AX74">
            <v>4</v>
          </cell>
        </row>
        <row r="75">
          <cell r="B75" t="str">
            <v>Іноземна мова (за професійним спрямуванням)</v>
          </cell>
          <cell r="AU75" t="str">
            <v>ЗО</v>
          </cell>
          <cell r="AV75" t="str">
            <v>мп</v>
          </cell>
          <cell r="AW75" t="str">
            <v>залік</v>
          </cell>
          <cell r="AZ75">
            <v>4</v>
          </cell>
        </row>
        <row r="76">
          <cell r="AU76" t="str">
            <v>ПО</v>
          </cell>
          <cell r="AV76" t="str">
            <v>зв</v>
          </cell>
          <cell r="AW76" t="str">
            <v>екзамен</v>
          </cell>
          <cell r="AX76">
            <v>8</v>
          </cell>
        </row>
        <row r="77">
          <cell r="B77" t="str">
            <v>Основи сучасних теорій моделювання процесів</v>
          </cell>
          <cell r="AU77" t="str">
            <v>ПО</v>
          </cell>
          <cell r="AV77" t="str">
            <v>тм</v>
          </cell>
          <cell r="AW77" t="str">
            <v>екзамен</v>
          </cell>
          <cell r="AX77">
            <v>8</v>
          </cell>
        </row>
        <row r="78">
          <cell r="B78" t="str">
            <v>Автоматизація виробничих процесів машинобудування</v>
          </cell>
          <cell r="AU78" t="str">
            <v>ПВ</v>
          </cell>
          <cell r="AV78" t="str">
            <v>тм</v>
          </cell>
          <cell r="AW78" t="str">
            <v>залік</v>
          </cell>
          <cell r="AX78">
            <v>8</v>
          </cell>
        </row>
        <row r="79">
          <cell r="B79" t="str">
            <v>САПР технологічних процесів</v>
          </cell>
          <cell r="AU79" t="str">
            <v>ПВ</v>
          </cell>
          <cell r="AV79" t="str">
            <v>тм</v>
          </cell>
          <cell r="AW79" t="str">
            <v>залік</v>
          </cell>
          <cell r="AX79">
            <v>8</v>
          </cell>
        </row>
        <row r="80">
          <cell r="B80" t="str">
            <v>Системи автоматизованого програмування верстатів з ЧПУ</v>
          </cell>
          <cell r="AU80" t="str">
            <v>ПВ</v>
          </cell>
          <cell r="AV80" t="str">
            <v>тм</v>
          </cell>
          <cell r="AW80" t="str">
            <v>залік</v>
          </cell>
          <cell r="AX80">
            <v>8</v>
          </cell>
        </row>
        <row r="81">
          <cell r="AU81" t="str">
            <v>ПВ</v>
          </cell>
          <cell r="AW81" t="str">
            <v>залік</v>
          </cell>
          <cell r="AX81">
            <v>4</v>
          </cell>
          <cell r="AY81">
            <v>4</v>
          </cell>
        </row>
        <row r="82">
          <cell r="AU82" t="str">
            <v>ПВ</v>
          </cell>
          <cell r="AW82" t="str">
            <v>залік</v>
          </cell>
          <cell r="AX82">
            <v>8</v>
          </cell>
        </row>
        <row r="83">
          <cell r="AU83" t="str">
            <v>ПВ</v>
          </cell>
          <cell r="AW83" t="str">
            <v>залік</v>
          </cell>
          <cell r="AX83">
            <v>8</v>
          </cell>
        </row>
        <row r="84">
          <cell r="B84" t="str">
            <v>Складально-зварювальне оснащення</v>
          </cell>
          <cell r="AU84" t="str">
            <v>ПВ</v>
          </cell>
          <cell r="AV84" t="str">
            <v>зв</v>
          </cell>
          <cell r="AW84" t="str">
            <v>залік</v>
          </cell>
          <cell r="AX84">
            <v>8</v>
          </cell>
        </row>
        <row r="85">
          <cell r="B85" t="str">
            <v>Проектування систем керування</v>
          </cell>
          <cell r="AU85" t="str">
            <v>ПВ</v>
          </cell>
          <cell r="AV85" t="str">
            <v>зв</v>
          </cell>
          <cell r="AW85" t="str">
            <v>залік</v>
          </cell>
          <cell r="AX85">
            <v>4</v>
          </cell>
          <cell r="AZ85">
            <v>4</v>
          </cell>
        </row>
        <row r="86">
          <cell r="B86" t="str">
            <v>Спеціальні методи зварювання</v>
          </cell>
          <cell r="AU86" t="str">
            <v>ПВ</v>
          </cell>
          <cell r="AV86" t="str">
            <v>зв</v>
          </cell>
          <cell r="AW86" t="str">
            <v>залік</v>
          </cell>
          <cell r="AX86">
            <v>4</v>
          </cell>
        </row>
        <row r="91">
          <cell r="A91" t="str">
            <v>1.2</v>
          </cell>
          <cell r="B91" t="str">
            <v>Інтелектуальна власність </v>
          </cell>
          <cell r="AU91" t="str">
            <v>ЗО</v>
          </cell>
          <cell r="AW91" t="str">
            <v>залік</v>
          </cell>
          <cell r="AX91">
            <v>4</v>
          </cell>
        </row>
        <row r="92">
          <cell r="A92" t="str">
            <v>1.3.2</v>
          </cell>
          <cell r="B92" t="str">
            <v>Іноземна мова (за професійним спрямуванням)</v>
          </cell>
          <cell r="AU92" t="str">
            <v>ЗО</v>
          </cell>
          <cell r="AV92" t="str">
            <v>мп</v>
          </cell>
          <cell r="AW92" t="str">
            <v>екзамен</v>
          </cell>
          <cell r="AZ92">
            <v>4</v>
          </cell>
        </row>
        <row r="93">
          <cell r="A93" t="str">
            <v>2.3</v>
          </cell>
          <cell r="AU93" t="str">
            <v>ПО</v>
          </cell>
          <cell r="AW93" t="str">
            <v>екзамен</v>
          </cell>
          <cell r="AX93">
            <v>8</v>
          </cell>
        </row>
        <row r="95">
          <cell r="A95" t="str">
            <v>2.4</v>
          </cell>
          <cell r="B95" t="str">
            <v>Спецкурс за напрямком 
магістерської роботи</v>
          </cell>
          <cell r="AU95" t="str">
            <v>ПО</v>
          </cell>
          <cell r="AW95" t="str">
            <v>залік</v>
          </cell>
          <cell r="AX95">
            <v>4</v>
          </cell>
        </row>
        <row r="96">
          <cell r="A96" t="str">
            <v>1.4</v>
          </cell>
          <cell r="B96" t="str">
            <v>Управління якістю продукції</v>
          </cell>
          <cell r="AU96" t="str">
            <v>ЗВ</v>
          </cell>
          <cell r="AV96" t="str">
            <v>зв</v>
          </cell>
          <cell r="AW96" t="str">
            <v>залік</v>
          </cell>
          <cell r="AX96">
            <v>8</v>
          </cell>
        </row>
        <row r="97">
          <cell r="A97" t="str">
            <v>1.5</v>
          </cell>
          <cell r="AU97" t="str">
            <v>ЗВ</v>
          </cell>
          <cell r="AW97" t="str">
            <v>залік</v>
          </cell>
          <cell r="AX97">
            <v>4</v>
          </cell>
          <cell r="AY97">
            <v>4</v>
          </cell>
        </row>
        <row r="98">
          <cell r="A98" t="str">
            <v>1.6</v>
          </cell>
          <cell r="B98" t="str">
            <v>Мехатроніка в технологічних системах</v>
          </cell>
          <cell r="AU98" t="str">
            <v>ЗВ</v>
          </cell>
          <cell r="AV98" t="str">
            <v>тм</v>
          </cell>
          <cell r="AW98" t="str">
            <v>залік</v>
          </cell>
          <cell r="AX98">
            <v>8</v>
          </cell>
        </row>
        <row r="99">
          <cell r="A99" t="str">
            <v>2.1.1.2</v>
          </cell>
          <cell r="B99" t="str">
            <v>Автоматизація виробничих процесів машинобудування (курс. робота)</v>
          </cell>
          <cell r="AU99" t="str">
            <v>ПВ</v>
          </cell>
          <cell r="AV99" t="str">
            <v>тм</v>
          </cell>
          <cell r="AW99" t="str">
            <v>курс.роб.</v>
          </cell>
          <cell r="AZ99">
            <v>4</v>
          </cell>
        </row>
        <row r="100">
          <cell r="A100" t="str">
            <v>2.1.4</v>
          </cell>
          <cell r="B100" t="str">
            <v>Система 3-D моделювання Power Shape</v>
          </cell>
          <cell r="AU100" t="str">
            <v>ПВ</v>
          </cell>
          <cell r="AV100" t="str">
            <v>тм</v>
          </cell>
          <cell r="AW100" t="str">
            <v>залік</v>
          </cell>
          <cell r="AX100">
            <v>4</v>
          </cell>
          <cell r="AY100">
            <v>4</v>
          </cell>
        </row>
        <row r="101">
          <cell r="A101" t="str">
            <v>2.1.5</v>
          </cell>
          <cell r="B101" t="str">
            <v>Технологія функціональних та нано- поверхонь </v>
          </cell>
          <cell r="AU101" t="str">
            <v>ПВ</v>
          </cell>
          <cell r="AV101" t="str">
            <v>тм</v>
          </cell>
          <cell r="AW101" t="str">
            <v>залік</v>
          </cell>
          <cell r="AX101">
            <v>4</v>
          </cell>
        </row>
        <row r="102">
          <cell r="A102" t="str">
            <v>2.1.7</v>
          </cell>
          <cell r="AU102" t="str">
            <v>ПВ</v>
          </cell>
          <cell r="AW102" t="str">
            <v>залік</v>
          </cell>
          <cell r="AX102">
            <v>4</v>
          </cell>
          <cell r="AZ102">
            <v>4</v>
          </cell>
        </row>
        <row r="103">
          <cell r="A103" t="str">
            <v>2.1.8.2</v>
          </cell>
          <cell r="AU103" t="str">
            <v>ПВ</v>
          </cell>
          <cell r="AW103" t="str">
            <v>курс.пр.</v>
          </cell>
          <cell r="AZ103">
            <v>4</v>
          </cell>
        </row>
        <row r="104">
          <cell r="A104" t="str">
            <v>2.1.9</v>
          </cell>
          <cell r="AU104" t="str">
            <v>ПВ</v>
          </cell>
          <cell r="AW104" t="str">
            <v>залік</v>
          </cell>
          <cell r="AX104">
            <v>4</v>
          </cell>
        </row>
        <row r="105">
          <cell r="A105" t="str">
            <v>2.1.11.1</v>
          </cell>
          <cell r="B105" t="str">
            <v>Проектування технологічних процесів зварювального виробництва</v>
          </cell>
          <cell r="AU105" t="str">
            <v>ПВ</v>
          </cell>
          <cell r="AV105" t="str">
            <v>зв</v>
          </cell>
          <cell r="AW105" t="str">
            <v>залік</v>
          </cell>
          <cell r="AX105">
            <v>4</v>
          </cell>
          <cell r="AZ105">
            <v>4</v>
          </cell>
        </row>
        <row r="106">
          <cell r="A106" t="str">
            <v>2.1.11.2</v>
          </cell>
          <cell r="B106" t="str">
            <v>Проектування технологічних процесів зварювального виробництва (к.пр)</v>
          </cell>
          <cell r="AU106" t="str">
            <v>ПВ</v>
          </cell>
          <cell r="AV106" t="str">
            <v>зв</v>
          </cell>
          <cell r="AW106" t="str">
            <v>курс.роб.</v>
          </cell>
          <cell r="AZ106">
            <v>4</v>
          </cell>
        </row>
        <row r="107">
          <cell r="A107" t="str">
            <v>2.1.14</v>
          </cell>
          <cell r="B107" t="str">
            <v>Спеціальні розділи міцності</v>
          </cell>
          <cell r="AU107" t="str">
            <v>ПВ</v>
          </cell>
          <cell r="AV107" t="str">
            <v>зв</v>
          </cell>
          <cell r="AW107" t="str">
            <v>залік</v>
          </cell>
          <cell r="AX10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68" t="s">
        <v>0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Y1" s="7"/>
      <c r="Z1" s="7"/>
    </row>
    <row r="2" spans="1:26" s="6" customFormat="1" ht="33" customHeight="1">
      <c r="A2" s="1069" t="s">
        <v>1</v>
      </c>
      <c r="B2" s="1070" t="s">
        <v>2</v>
      </c>
      <c r="C2" s="1071" t="s">
        <v>3</v>
      </c>
      <c r="D2" s="1071"/>
      <c r="E2" s="1071"/>
      <c r="F2" s="1071"/>
      <c r="G2" s="1072" t="s">
        <v>4</v>
      </c>
      <c r="H2" s="1070" t="s">
        <v>5</v>
      </c>
      <c r="I2" s="1070"/>
      <c r="J2" s="1070"/>
      <c r="K2" s="1070"/>
      <c r="L2" s="1070"/>
      <c r="M2" s="1070"/>
      <c r="N2" s="1073" t="s">
        <v>6</v>
      </c>
      <c r="O2" s="1073"/>
      <c r="P2" s="1073"/>
      <c r="Q2" s="1073"/>
      <c r="Y2" s="7"/>
      <c r="Z2" s="7"/>
    </row>
    <row r="3" spans="1:26" s="6" customFormat="1" ht="17.25" customHeight="1">
      <c r="A3" s="1069"/>
      <c r="B3" s="1070"/>
      <c r="C3" s="1071"/>
      <c r="D3" s="1071"/>
      <c r="E3" s="1071"/>
      <c r="F3" s="1071"/>
      <c r="G3" s="1072"/>
      <c r="H3" s="1074" t="s">
        <v>7</v>
      </c>
      <c r="I3" s="1075" t="s">
        <v>8</v>
      </c>
      <c r="J3" s="1075"/>
      <c r="K3" s="1075"/>
      <c r="L3" s="1075"/>
      <c r="M3" s="1076" t="s">
        <v>9</v>
      </c>
      <c r="N3" s="1061" t="s">
        <v>10</v>
      </c>
      <c r="O3" s="1061"/>
      <c r="P3" s="1061"/>
      <c r="Q3" s="8" t="s">
        <v>11</v>
      </c>
      <c r="Y3" s="7"/>
      <c r="Z3" s="7"/>
    </row>
    <row r="4" spans="1:26" s="6" customFormat="1" ht="15.75" customHeight="1">
      <c r="A4" s="1069"/>
      <c r="B4" s="1070"/>
      <c r="C4" s="1071"/>
      <c r="D4" s="1071"/>
      <c r="E4" s="1071"/>
      <c r="F4" s="1071"/>
      <c r="G4" s="1072"/>
      <c r="H4" s="1074"/>
      <c r="I4" s="1056" t="s">
        <v>12</v>
      </c>
      <c r="J4" s="1062" t="s">
        <v>13</v>
      </c>
      <c r="K4" s="1062"/>
      <c r="L4" s="1062"/>
      <c r="M4" s="1076"/>
      <c r="N4" s="1063" t="s">
        <v>14</v>
      </c>
      <c r="O4" s="1063"/>
      <c r="P4" s="1063"/>
      <c r="Q4" s="1063"/>
      <c r="R4" s="9"/>
      <c r="S4" s="9"/>
      <c r="Y4" s="7"/>
      <c r="Z4" s="7"/>
    </row>
    <row r="5" spans="1:26" s="6" customFormat="1" ht="12.75" customHeight="1">
      <c r="A5" s="1069"/>
      <c r="B5" s="1070"/>
      <c r="C5" s="1064" t="s">
        <v>15</v>
      </c>
      <c r="D5" s="1065" t="s">
        <v>16</v>
      </c>
      <c r="E5" s="1066" t="s">
        <v>17</v>
      </c>
      <c r="F5" s="1066"/>
      <c r="G5" s="1072"/>
      <c r="H5" s="1074"/>
      <c r="I5" s="1056"/>
      <c r="J5" s="1067" t="s">
        <v>18</v>
      </c>
      <c r="K5" s="1056" t="s">
        <v>19</v>
      </c>
      <c r="L5" s="1056" t="s">
        <v>20</v>
      </c>
      <c r="M5" s="1076"/>
      <c r="N5" s="1063"/>
      <c r="O5" s="1063"/>
      <c r="P5" s="1063"/>
      <c r="Q5" s="1063"/>
      <c r="R5" s="9"/>
      <c r="S5" s="9"/>
      <c r="Y5" s="7"/>
      <c r="Z5" s="7"/>
    </row>
    <row r="6" spans="1:26" s="6" customFormat="1" ht="15.75">
      <c r="A6" s="1069"/>
      <c r="B6" s="1070"/>
      <c r="C6" s="1064"/>
      <c r="D6" s="1065"/>
      <c r="E6" s="1066"/>
      <c r="F6" s="1066"/>
      <c r="G6" s="1072"/>
      <c r="H6" s="1074"/>
      <c r="I6" s="1056"/>
      <c r="J6" s="1067"/>
      <c r="K6" s="1056"/>
      <c r="L6" s="1056"/>
      <c r="M6" s="1076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69"/>
      <c r="B7" s="1070"/>
      <c r="C7" s="1064"/>
      <c r="D7" s="1065"/>
      <c r="E7" s="1057" t="s">
        <v>23</v>
      </c>
      <c r="F7" s="1058" t="s">
        <v>24</v>
      </c>
      <c r="G7" s="1072"/>
      <c r="H7" s="1074"/>
      <c r="I7" s="1056"/>
      <c r="J7" s="1067"/>
      <c r="K7" s="1056"/>
      <c r="L7" s="1056"/>
      <c r="M7" s="1076"/>
      <c r="N7" s="1059" t="s">
        <v>25</v>
      </c>
      <c r="O7" s="1059"/>
      <c r="P7" s="1059"/>
      <c r="Q7" s="1059"/>
      <c r="Y7" s="7"/>
      <c r="Z7" s="7"/>
    </row>
    <row r="8" spans="1:26" s="6" customFormat="1" ht="15.75">
      <c r="A8" s="1069"/>
      <c r="B8" s="1070"/>
      <c r="C8" s="1064"/>
      <c r="D8" s="1065"/>
      <c r="E8" s="1057"/>
      <c r="F8" s="1058"/>
      <c r="G8" s="1072"/>
      <c r="H8" s="1074"/>
      <c r="I8" s="1056"/>
      <c r="J8" s="1067"/>
      <c r="K8" s="1056"/>
      <c r="L8" s="1056"/>
      <c r="M8" s="1076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60" t="s">
        <v>26</v>
      </c>
      <c r="B10" s="1060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Y10" s="7"/>
      <c r="Z10" s="7"/>
    </row>
    <row r="11" spans="1:26" s="6" customFormat="1" ht="17.25" customHeight="1">
      <c r="A11" s="1046" t="s">
        <v>27</v>
      </c>
      <c r="B11" s="1046"/>
      <c r="C11" s="1046"/>
      <c r="D11" s="1046"/>
      <c r="E11" s="1046"/>
      <c r="F11" s="1046"/>
      <c r="G11" s="1046"/>
      <c r="H11" s="1046"/>
      <c r="I11" s="1046"/>
      <c r="J11" s="1046"/>
      <c r="K11" s="1046"/>
      <c r="L11" s="1046"/>
      <c r="M11" s="1046"/>
      <c r="N11" s="1046"/>
      <c r="O11" s="1046"/>
      <c r="P11" s="1046"/>
      <c r="Q11" s="1046"/>
      <c r="S11" s="7"/>
      <c r="T11" s="7"/>
      <c r="U11" s="7"/>
      <c r="V11" s="7"/>
      <c r="Y11" s="7"/>
      <c r="Z11" s="7"/>
    </row>
    <row r="12" spans="1:26" s="6" customFormat="1" ht="17.25" customHeight="1">
      <c r="A12" s="1046" t="s">
        <v>28</v>
      </c>
      <c r="B12" s="1046"/>
      <c r="C12" s="1046"/>
      <c r="D12" s="1046"/>
      <c r="E12" s="1046"/>
      <c r="F12" s="1046"/>
      <c r="G12" s="1046"/>
      <c r="H12" s="1046"/>
      <c r="I12" s="1046"/>
      <c r="J12" s="1046"/>
      <c r="K12" s="1046"/>
      <c r="L12" s="1046"/>
      <c r="M12" s="1046"/>
      <c r="N12" s="1046"/>
      <c r="O12" s="1046"/>
      <c r="P12" s="1046"/>
      <c r="Q12" s="104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046"/>
      <c r="D17" s="1046"/>
      <c r="E17" s="1046"/>
      <c r="F17" s="104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046" t="s">
        <v>42</v>
      </c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046"/>
      <c r="D22" s="1046"/>
      <c r="E22" s="1046"/>
      <c r="F22" s="104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054" t="s">
        <v>51</v>
      </c>
      <c r="B23" s="1054"/>
      <c r="C23" s="1046"/>
      <c r="D23" s="1046"/>
      <c r="E23" s="1046"/>
      <c r="F23" s="104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055" t="s">
        <v>57</v>
      </c>
      <c r="B25" s="1055"/>
      <c r="C25" s="1055"/>
      <c r="D25" s="1055"/>
      <c r="E25" s="1055"/>
      <c r="F25" s="1055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045"/>
      <c r="O26" s="1045"/>
      <c r="P26" s="1045"/>
      <c r="Q26" s="104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045"/>
      <c r="O27" s="1045"/>
      <c r="P27" s="1045"/>
      <c r="Q27" s="104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046" t="s">
        <v>49</v>
      </c>
      <c r="B29" s="1046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046"/>
      <c r="B33" s="104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048" t="s">
        <v>65</v>
      </c>
      <c r="B34" s="1048"/>
      <c r="C34" s="1048"/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48"/>
      <c r="O34" s="1048"/>
      <c r="P34" s="1048"/>
      <c r="Q34" s="1048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049" t="s">
        <v>72</v>
      </c>
      <c r="B39" s="1049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050"/>
      <c r="B40" s="1050"/>
      <c r="C40" s="1050"/>
      <c r="D40" s="1050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Y40" s="7"/>
      <c r="Z40" s="7"/>
    </row>
    <row r="41" spans="1:26" s="6" customFormat="1" ht="18" customHeight="1">
      <c r="A41" s="1051" t="s">
        <v>73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Y41" s="7"/>
      <c r="Z41" s="7"/>
    </row>
    <row r="42" spans="1:26" s="6" customFormat="1" ht="18" customHeight="1">
      <c r="A42" s="1040" t="s">
        <v>74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Y42" s="7"/>
      <c r="Z42" s="7"/>
    </row>
    <row r="43" spans="1:26" s="6" customFormat="1" ht="18" customHeight="1">
      <c r="A43" s="1052" t="s">
        <v>75</v>
      </c>
      <c r="B43" s="1052"/>
      <c r="C43" s="1052"/>
      <c r="D43" s="1052"/>
      <c r="E43" s="1052"/>
      <c r="F43" s="1052"/>
      <c r="G43" s="1052"/>
      <c r="H43" s="1052"/>
      <c r="I43" s="1052"/>
      <c r="J43" s="1052"/>
      <c r="K43" s="1052"/>
      <c r="L43" s="1052"/>
      <c r="M43" s="1052"/>
      <c r="N43" s="1052"/>
      <c r="O43" s="1052"/>
      <c r="P43" s="1052"/>
      <c r="Q43" s="1052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053" t="s">
        <v>101</v>
      </c>
      <c r="B55" s="1053"/>
      <c r="C55" s="1053"/>
      <c r="D55" s="1053"/>
      <c r="E55" s="1053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039" t="s">
        <v>102</v>
      </c>
      <c r="B56" s="1039"/>
      <c r="C56" s="1039"/>
      <c r="D56" s="1039"/>
      <c r="E56" s="1039"/>
      <c r="F56" s="1039"/>
      <c r="G56" s="1039"/>
      <c r="H56" s="1039"/>
      <c r="I56" s="1039"/>
      <c r="J56" s="1039"/>
      <c r="K56" s="1039"/>
      <c r="L56" s="1039"/>
      <c r="M56" s="1039"/>
      <c r="N56" s="1039"/>
      <c r="O56" s="1039"/>
      <c r="P56" s="1039"/>
      <c r="Q56" s="1039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040" t="s">
        <v>115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041" t="s">
        <v>120</v>
      </c>
      <c r="B70" s="1041"/>
      <c r="C70" s="1041"/>
      <c r="D70" s="1041"/>
      <c r="E70" s="1041"/>
      <c r="F70" s="1041"/>
      <c r="G70" s="1041"/>
      <c r="H70" s="1041"/>
      <c r="I70" s="1041"/>
      <c r="J70" s="1041"/>
      <c r="K70" s="1041"/>
      <c r="L70" s="1041"/>
      <c r="M70" s="1041"/>
      <c r="N70" s="1041"/>
      <c r="O70" s="1041"/>
      <c r="P70" s="1041"/>
      <c r="Q70" s="1041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040"/>
      <c r="B77" s="1040"/>
      <c r="C77" s="1040"/>
      <c r="D77" s="1040"/>
      <c r="E77" s="1040"/>
      <c r="F77" s="1040"/>
      <c r="G77" s="1040"/>
      <c r="H77" s="1040"/>
      <c r="I77" s="1040"/>
      <c r="J77" s="1040"/>
      <c r="K77" s="1040"/>
      <c r="L77" s="1040"/>
      <c r="M77" s="1040"/>
      <c r="N77" s="1040"/>
      <c r="O77" s="1040"/>
      <c r="P77" s="1040"/>
      <c r="Q77" s="1040"/>
      <c r="Y77" s="7"/>
      <c r="Z77" s="7"/>
    </row>
    <row r="78" spans="1:26" s="6" customFormat="1" ht="18" customHeight="1">
      <c r="A78" s="1047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Y78" s="7"/>
      <c r="Z78" s="7"/>
    </row>
    <row r="79" spans="1:26" s="6" customFormat="1" ht="19.5" customHeight="1">
      <c r="A79" s="1042" t="s">
        <v>130</v>
      </c>
      <c r="B79" s="1042"/>
      <c r="C79" s="1042"/>
      <c r="D79" s="1042"/>
      <c r="E79" s="1042"/>
      <c r="F79" s="1042"/>
      <c r="G79" s="1042"/>
      <c r="H79" s="1042"/>
      <c r="I79" s="1042"/>
      <c r="J79" s="1042"/>
      <c r="K79" s="1042"/>
      <c r="L79" s="1042"/>
      <c r="M79" s="1042"/>
      <c r="N79" s="1042"/>
      <c r="O79" s="1042"/>
      <c r="P79" s="1042"/>
      <c r="Q79" s="1042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034" t="s">
        <v>136</v>
      </c>
      <c r="B82" s="1034"/>
      <c r="C82" s="1034"/>
      <c r="D82" s="1034"/>
      <c r="E82" s="1034"/>
      <c r="F82" s="1034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043"/>
      <c r="B83" s="1043"/>
      <c r="C83" s="1043"/>
      <c r="D83" s="1043"/>
      <c r="E83" s="1043"/>
      <c r="F83" s="1043"/>
      <c r="G83" s="1043"/>
      <c r="H83" s="1043"/>
      <c r="I83" s="1043"/>
      <c r="J83" s="1043"/>
      <c r="K83" s="1043"/>
      <c r="L83" s="1043"/>
      <c r="M83" s="1043"/>
      <c r="N83" s="1043"/>
      <c r="O83" s="1043"/>
      <c r="P83" s="1043"/>
      <c r="Q83" s="1043"/>
      <c r="Y83" s="7"/>
      <c r="Z83" s="7"/>
    </row>
    <row r="84" spans="1:26" s="6" customFormat="1" ht="21" customHeight="1">
      <c r="A84" s="1042" t="s">
        <v>137</v>
      </c>
      <c r="B84" s="1042"/>
      <c r="C84" s="1042"/>
      <c r="D84" s="1042"/>
      <c r="E84" s="1042"/>
      <c r="F84" s="1042"/>
      <c r="G84" s="1042"/>
      <c r="H84" s="1042"/>
      <c r="I84" s="1042"/>
      <c r="J84" s="1042"/>
      <c r="K84" s="1042"/>
      <c r="L84" s="1042"/>
      <c r="M84" s="1042"/>
      <c r="N84" s="1042"/>
      <c r="O84" s="1042"/>
      <c r="P84" s="1042"/>
      <c r="Q84" s="1042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044" t="s">
        <v>136</v>
      </c>
      <c r="B86" s="1044"/>
      <c r="C86" s="1044"/>
      <c r="D86" s="1044"/>
      <c r="E86" s="1044"/>
      <c r="F86" s="1044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034"/>
      <c r="B87" s="1034"/>
      <c r="C87" s="1034"/>
      <c r="D87" s="1034"/>
      <c r="E87" s="1034"/>
      <c r="F87" s="1034"/>
      <c r="G87" s="1034"/>
      <c r="H87" s="1034"/>
      <c r="I87" s="1034"/>
      <c r="J87" s="1034"/>
      <c r="K87" s="1034"/>
      <c r="L87" s="1034"/>
      <c r="M87" s="1034"/>
      <c r="N87" s="1034"/>
      <c r="O87" s="1034"/>
      <c r="P87" s="1034"/>
      <c r="Q87" s="1034"/>
      <c r="Y87" s="7"/>
      <c r="Z87" s="7"/>
    </row>
    <row r="88" spans="1:26" s="6" customFormat="1" ht="21" customHeight="1">
      <c r="A88" s="1035" t="s">
        <v>140</v>
      </c>
      <c r="B88" s="1035"/>
      <c r="C88" s="1035"/>
      <c r="D88" s="1035"/>
      <c r="E88" s="1035"/>
      <c r="F88" s="1035"/>
      <c r="G88" s="1035"/>
      <c r="H88" s="1035"/>
      <c r="I88" s="1035"/>
      <c r="J88" s="1035"/>
      <c r="K88" s="1035"/>
      <c r="L88" s="1035"/>
      <c r="M88" s="1035"/>
      <c r="N88" s="1035"/>
      <c r="O88" s="1035"/>
      <c r="P88" s="1035"/>
      <c r="Q88" s="1035"/>
      <c r="Y88" s="7"/>
      <c r="Z88" s="7"/>
    </row>
    <row r="89" spans="1:26" s="6" customFormat="1" ht="23.25" customHeight="1">
      <c r="A89" s="1036" t="s">
        <v>141</v>
      </c>
      <c r="B89" s="1036"/>
      <c r="C89" s="1036"/>
      <c r="D89" s="1036"/>
      <c r="E89" s="1036"/>
      <c r="F89" s="1036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037" t="s">
        <v>142</v>
      </c>
      <c r="B90" s="1037"/>
      <c r="C90" s="1037"/>
      <c r="D90" s="1037"/>
      <c r="E90" s="1037"/>
      <c r="F90" s="1037"/>
      <c r="G90" s="1037"/>
      <c r="H90" s="1037"/>
      <c r="I90" s="1037"/>
      <c r="J90" s="1037"/>
      <c r="K90" s="1037"/>
      <c r="L90" s="1037"/>
      <c r="M90" s="1037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038" t="s">
        <v>143</v>
      </c>
      <c r="B91" s="1038"/>
      <c r="C91" s="1038"/>
      <c r="D91" s="1038"/>
      <c r="E91" s="1038"/>
      <c r="F91" s="1038"/>
      <c r="G91" s="1038"/>
      <c r="H91" s="1038"/>
      <c r="I91" s="1038"/>
      <c r="J91" s="1038"/>
      <c r="K91" s="1038"/>
      <c r="L91" s="1038"/>
      <c r="M91" s="1038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038" t="s">
        <v>145</v>
      </c>
      <c r="B92" s="1038"/>
      <c r="C92" s="1038"/>
      <c r="D92" s="1038"/>
      <c r="E92" s="1038"/>
      <c r="F92" s="1038"/>
      <c r="G92" s="1038"/>
      <c r="H92" s="1038"/>
      <c r="I92" s="1038"/>
      <c r="J92" s="1038"/>
      <c r="K92" s="1038"/>
      <c r="L92" s="1038"/>
      <c r="M92" s="1038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038" t="s">
        <v>148</v>
      </c>
      <c r="B93" s="1038"/>
      <c r="C93" s="1038"/>
      <c r="D93" s="1038"/>
      <c r="E93" s="1038"/>
      <c r="F93" s="1038"/>
      <c r="G93" s="1038"/>
      <c r="H93" s="1038"/>
      <c r="I93" s="1038"/>
      <c r="J93" s="1038"/>
      <c r="K93" s="1038"/>
      <c r="L93" s="1038"/>
      <c r="M93" s="1038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031" t="s">
        <v>150</v>
      </c>
      <c r="B94" s="1031"/>
      <c r="C94" s="1031"/>
      <c r="D94" s="1031"/>
      <c r="E94" s="1031"/>
      <c r="F94" s="1031"/>
      <c r="G94" s="1031"/>
      <c r="H94" s="1031"/>
      <c r="I94" s="1031"/>
      <c r="J94" s="1031"/>
      <c r="K94" s="1031"/>
      <c r="L94" s="1031"/>
      <c r="M94" s="1031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032">
        <f>G17+G39+G54+G62</f>
        <v>60</v>
      </c>
      <c r="O95" s="1032"/>
      <c r="P95" s="1032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033" t="s">
        <v>155</v>
      </c>
      <c r="I99" s="1033"/>
      <c r="J99" s="1033"/>
      <c r="K99" s="1033"/>
      <c r="L99" s="1033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033" t="s">
        <v>157</v>
      </c>
      <c r="I100" s="1033"/>
      <c r="J100" s="1033"/>
      <c r="K100" s="1033"/>
      <c r="L100" s="1033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033" t="s">
        <v>159</v>
      </c>
      <c r="I101" s="1033"/>
      <c r="J101" s="1033"/>
      <c r="K101" s="1033"/>
      <c r="L101" s="1033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033" t="s">
        <v>161</v>
      </c>
      <c r="I102" s="1033"/>
      <c r="J102" s="1033"/>
      <c r="K102" s="1033"/>
      <c r="L102" s="1033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030"/>
      <c r="C107" s="1030"/>
      <c r="D107" s="1030"/>
      <c r="E107" s="1030"/>
      <c r="F107" s="1030"/>
      <c r="G107" s="1030"/>
      <c r="H107" s="1030"/>
      <c r="I107" s="1030"/>
      <c r="J107" s="1030"/>
      <c r="K107" s="1030"/>
      <c r="L107" s="1030"/>
      <c r="M107" s="1030"/>
      <c r="N107" s="1030"/>
      <c r="O107" s="1030"/>
      <c r="P107" s="1030"/>
      <c r="Q107" s="1030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33:B33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78:Q78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93:M93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tabSelected="1" view="pageBreakPreview" zoomScale="59" zoomScaleNormal="50" zoomScaleSheetLayoutView="59" zoomScalePageLayoutView="0" workbookViewId="0" topLeftCell="A1">
      <selection activeCell="A8" sqref="A8:O8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253"/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31" t="s">
        <v>162</v>
      </c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  <c r="AJ1" s="1231"/>
      <c r="AK1" s="1231"/>
      <c r="AL1" s="1231"/>
      <c r="AM1" s="1231"/>
      <c r="AN1" s="1231"/>
      <c r="AO1" s="1254"/>
      <c r="AP1" s="1254"/>
      <c r="AQ1" s="1254"/>
      <c r="AR1" s="1254"/>
      <c r="AS1" s="1254"/>
      <c r="AT1" s="1254"/>
      <c r="AU1" s="1254"/>
      <c r="AV1" s="1254"/>
      <c r="AW1" s="1254"/>
      <c r="AX1" s="1254"/>
      <c r="AY1" s="1254"/>
      <c r="AZ1" s="1254"/>
      <c r="BA1" s="1254"/>
      <c r="BB1" s="1254"/>
      <c r="BC1" s="1254"/>
      <c r="BD1" s="1254"/>
      <c r="BE1" s="1254"/>
    </row>
    <row r="2" spans="1:57" ht="20.25" customHeight="1">
      <c r="A2" s="1255" t="s">
        <v>163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254"/>
      <c r="AP2" s="1254"/>
      <c r="AQ2" s="1254"/>
      <c r="AR2" s="1254"/>
      <c r="AS2" s="1254"/>
      <c r="AT2" s="1254"/>
      <c r="AU2" s="1254"/>
      <c r="AV2" s="1254"/>
      <c r="AW2" s="1254"/>
      <c r="AX2" s="1254"/>
      <c r="AY2" s="1254"/>
      <c r="AZ2" s="1254"/>
      <c r="BA2" s="1254"/>
      <c r="BB2" s="1254"/>
      <c r="BC2" s="1254"/>
      <c r="BD2" s="1254"/>
      <c r="BE2" s="1254"/>
    </row>
    <row r="3" spans="1:57" ht="23.25" customHeight="1">
      <c r="A3" s="1255" t="s">
        <v>164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6" t="s">
        <v>165</v>
      </c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1256"/>
      <c r="AM3" s="1256"/>
      <c r="AN3" s="1256"/>
      <c r="AO3" s="1254"/>
      <c r="AP3" s="1254"/>
      <c r="AQ3" s="1254"/>
      <c r="AR3" s="1254"/>
      <c r="AS3" s="1254"/>
      <c r="AT3" s="1254"/>
      <c r="AU3" s="1254"/>
      <c r="AV3" s="1254"/>
      <c r="AW3" s="1254"/>
      <c r="AX3" s="1254"/>
      <c r="AY3" s="1254"/>
      <c r="AZ3" s="1254"/>
      <c r="BA3" s="1254"/>
      <c r="BB3" s="1254"/>
      <c r="BC3" s="1254"/>
      <c r="BD3" s="1254"/>
      <c r="BE3" s="1254"/>
    </row>
    <row r="4" spans="1:57" s="505" customFormat="1" ht="23.25">
      <c r="A4" s="1366" t="s">
        <v>389</v>
      </c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1366"/>
      <c r="N4" s="1366"/>
      <c r="O4" s="1366"/>
      <c r="P4" s="1251"/>
      <c r="Q4" s="1251"/>
      <c r="R4" s="1251"/>
      <c r="S4" s="1251"/>
      <c r="T4" s="1251"/>
      <c r="U4" s="1251"/>
      <c r="V4" s="1251"/>
      <c r="W4" s="1251"/>
      <c r="X4" s="1251"/>
      <c r="Y4" s="1251"/>
      <c r="Z4" s="1251"/>
      <c r="AA4" s="1251"/>
      <c r="AB4" s="1251"/>
      <c r="AC4" s="1251"/>
      <c r="AD4" s="1251"/>
      <c r="AE4" s="1251"/>
      <c r="AF4" s="1251"/>
      <c r="AG4" s="1251"/>
      <c r="AH4" s="1251"/>
      <c r="AI4" s="1251"/>
      <c r="AJ4" s="1251"/>
      <c r="AK4" s="1251"/>
      <c r="AL4" s="1251"/>
      <c r="AM4" s="1251"/>
      <c r="AN4" s="1251"/>
      <c r="AO4" s="1250"/>
      <c r="AP4" s="1250"/>
      <c r="AQ4" s="1250"/>
      <c r="AR4" s="1250"/>
      <c r="AS4" s="1250"/>
      <c r="AT4" s="1250"/>
      <c r="AU4" s="1250"/>
      <c r="AV4" s="1250"/>
      <c r="AW4" s="1250"/>
      <c r="AX4" s="1250"/>
      <c r="AY4" s="1250"/>
      <c r="AZ4" s="1250"/>
      <c r="BA4" s="1250"/>
      <c r="BB4" s="1250"/>
      <c r="BC4" s="1250"/>
      <c r="BD4" s="1250"/>
      <c r="BE4" s="1250"/>
    </row>
    <row r="5" spans="1:57" s="505" customFormat="1" ht="18.75" customHeight="1">
      <c r="A5" s="1367" t="s">
        <v>390</v>
      </c>
      <c r="B5" s="1367"/>
      <c r="C5" s="1367"/>
      <c r="D5" s="1367"/>
      <c r="E5" s="1367"/>
      <c r="F5" s="1367"/>
      <c r="G5" s="1367"/>
      <c r="H5" s="1367"/>
      <c r="I5" s="1367"/>
      <c r="J5" s="1367"/>
      <c r="K5" s="1367"/>
      <c r="L5" s="1367"/>
      <c r="M5" s="1367"/>
      <c r="N5" s="1367"/>
      <c r="O5" s="1367"/>
      <c r="P5" s="1257" t="s">
        <v>166</v>
      </c>
      <c r="Q5" s="1257"/>
      <c r="R5" s="1257"/>
      <c r="S5" s="1257"/>
      <c r="T5" s="1257"/>
      <c r="U5" s="1257"/>
      <c r="V5" s="1257"/>
      <c r="W5" s="1257"/>
      <c r="X5" s="1257"/>
      <c r="Y5" s="1257"/>
      <c r="Z5" s="1257"/>
      <c r="AA5" s="1257"/>
      <c r="AB5" s="1257"/>
      <c r="AC5" s="1257"/>
      <c r="AD5" s="1257"/>
      <c r="AE5" s="1257"/>
      <c r="AF5" s="1257"/>
      <c r="AG5" s="1257"/>
      <c r="AH5" s="1257"/>
      <c r="AI5" s="1257"/>
      <c r="AJ5" s="1257"/>
      <c r="AK5" s="1257"/>
      <c r="AL5" s="1257"/>
      <c r="AM5" s="1257"/>
      <c r="AN5" s="1257"/>
      <c r="AO5" s="1250" t="s">
        <v>167</v>
      </c>
      <c r="AP5" s="1250"/>
      <c r="AQ5" s="1250"/>
      <c r="AR5" s="1250"/>
      <c r="AS5" s="1250"/>
      <c r="AT5" s="1250"/>
      <c r="AU5" s="1250"/>
      <c r="AV5" s="1250"/>
      <c r="AW5" s="1250"/>
      <c r="AX5" s="1250"/>
      <c r="AY5" s="1250"/>
      <c r="AZ5" s="1250"/>
      <c r="BA5" s="1250"/>
      <c r="BB5" s="1250"/>
      <c r="BC5" s="1250"/>
      <c r="BD5" s="1250"/>
      <c r="BE5" s="1250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251" t="s">
        <v>259</v>
      </c>
      <c r="Q6" s="1251"/>
      <c r="R6" s="1251"/>
      <c r="S6" s="1251"/>
      <c r="T6" s="1251"/>
      <c r="U6" s="1251"/>
      <c r="V6" s="1251"/>
      <c r="W6" s="1251"/>
      <c r="X6" s="1251"/>
      <c r="Y6" s="1251"/>
      <c r="Z6" s="1251"/>
      <c r="AA6" s="1251"/>
      <c r="AB6" s="1251"/>
      <c r="AC6" s="1251"/>
      <c r="AD6" s="1251"/>
      <c r="AE6" s="1251"/>
      <c r="AF6" s="1251"/>
      <c r="AG6" s="1251"/>
      <c r="AH6" s="1251"/>
      <c r="AI6" s="1251"/>
      <c r="AJ6" s="1251"/>
      <c r="AK6" s="1251"/>
      <c r="AL6" s="1251"/>
      <c r="AM6" s="1251"/>
      <c r="AN6" s="1251"/>
      <c r="AO6" s="1250"/>
      <c r="AP6" s="1250"/>
      <c r="AQ6" s="1250"/>
      <c r="AR6" s="1250"/>
      <c r="AS6" s="1250"/>
      <c r="AT6" s="1250"/>
      <c r="AU6" s="1250"/>
      <c r="AV6" s="1250"/>
      <c r="AW6" s="1250"/>
      <c r="AX6" s="1250"/>
      <c r="AY6" s="1250"/>
      <c r="AZ6" s="1250"/>
      <c r="BA6" s="1250"/>
      <c r="BB6" s="1250"/>
      <c r="BC6" s="1250"/>
      <c r="BD6" s="1250"/>
      <c r="BE6" s="1250"/>
    </row>
    <row r="7" spans="1:57" s="505" customFormat="1" ht="21" customHeight="1">
      <c r="A7" s="1258" t="s">
        <v>168</v>
      </c>
      <c r="B7" s="1258"/>
      <c r="C7" s="1258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1" t="s">
        <v>238</v>
      </c>
      <c r="Q7" s="1251"/>
      <c r="R7" s="1251"/>
      <c r="S7" s="1251"/>
      <c r="T7" s="1251"/>
      <c r="U7" s="1251"/>
      <c r="V7" s="1251"/>
      <c r="W7" s="1251"/>
      <c r="X7" s="1251"/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1"/>
      <c r="AJ7" s="1251"/>
      <c r="AK7" s="1251"/>
      <c r="AL7" s="1251"/>
      <c r="AM7" s="1251"/>
      <c r="AN7" s="1251"/>
      <c r="AO7" s="1250"/>
      <c r="AP7" s="1250"/>
      <c r="AQ7" s="1250"/>
      <c r="AR7" s="1250"/>
      <c r="AS7" s="1250"/>
      <c r="AT7" s="1250"/>
      <c r="AU7" s="1250"/>
      <c r="AV7" s="1250"/>
      <c r="AW7" s="1250"/>
      <c r="AX7" s="1250"/>
      <c r="AY7" s="1250"/>
      <c r="AZ7" s="1250"/>
      <c r="BA7" s="1250"/>
      <c r="BB7" s="1250"/>
      <c r="BC7" s="1250"/>
      <c r="BD7" s="1250"/>
      <c r="BE7" s="1250"/>
    </row>
    <row r="8" spans="1:57" s="505" customFormat="1" ht="24" customHeight="1">
      <c r="A8" s="1255" t="s">
        <v>169</v>
      </c>
      <c r="B8" s="1255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1" t="s">
        <v>237</v>
      </c>
      <c r="Q8" s="1251"/>
      <c r="R8" s="1251"/>
      <c r="S8" s="1251"/>
      <c r="T8" s="1251"/>
      <c r="U8" s="1251"/>
      <c r="V8" s="1251"/>
      <c r="W8" s="1251"/>
      <c r="X8" s="1251"/>
      <c r="Y8" s="1251"/>
      <c r="Z8" s="1251"/>
      <c r="AA8" s="1251"/>
      <c r="AB8" s="1251"/>
      <c r="AC8" s="1251"/>
      <c r="AD8" s="1251"/>
      <c r="AE8" s="1251"/>
      <c r="AF8" s="1251"/>
      <c r="AG8" s="1251"/>
      <c r="AH8" s="1251"/>
      <c r="AI8" s="1251"/>
      <c r="AJ8" s="1251"/>
      <c r="AK8" s="1251"/>
      <c r="AL8" s="1251"/>
      <c r="AM8" s="1251"/>
      <c r="AN8" s="1251"/>
      <c r="AO8" s="1250"/>
      <c r="AP8" s="1250"/>
      <c r="AQ8" s="1250"/>
      <c r="AR8" s="1250"/>
      <c r="AS8" s="1250"/>
      <c r="AT8" s="1250"/>
      <c r="AU8" s="1250"/>
      <c r="AV8" s="1250"/>
      <c r="AW8" s="1250"/>
      <c r="AX8" s="1250"/>
      <c r="AY8" s="1250"/>
      <c r="AZ8" s="1250"/>
      <c r="BA8" s="1250"/>
      <c r="BB8" s="1250"/>
      <c r="BC8" s="1250"/>
      <c r="BD8" s="1250"/>
      <c r="BE8" s="1250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251" t="s">
        <v>236</v>
      </c>
      <c r="Q9" s="1251"/>
      <c r="R9" s="1251"/>
      <c r="S9" s="1251"/>
      <c r="T9" s="1251"/>
      <c r="U9" s="1251"/>
      <c r="V9" s="1251"/>
      <c r="W9" s="1251"/>
      <c r="X9" s="1251"/>
      <c r="Y9" s="1251"/>
      <c r="Z9" s="1251"/>
      <c r="AA9" s="1251"/>
      <c r="AB9" s="1251"/>
      <c r="AC9" s="1251"/>
      <c r="AD9" s="1251"/>
      <c r="AE9" s="1251"/>
      <c r="AF9" s="1251"/>
      <c r="AG9" s="1251"/>
      <c r="AH9" s="1251"/>
      <c r="AI9" s="1251"/>
      <c r="AJ9" s="1251"/>
      <c r="AK9" s="1251"/>
      <c r="AL9" s="1251"/>
      <c r="AM9" s="1251"/>
      <c r="AN9" s="1251"/>
      <c r="AO9" s="1250" t="s">
        <v>260</v>
      </c>
      <c r="AP9" s="1250"/>
      <c r="AQ9" s="1250"/>
      <c r="AR9" s="1250"/>
      <c r="AS9" s="1250"/>
      <c r="AT9" s="1250"/>
      <c r="AU9" s="1250"/>
      <c r="AV9" s="1250"/>
      <c r="AW9" s="1250"/>
      <c r="AX9" s="1250"/>
      <c r="AY9" s="1250"/>
      <c r="AZ9" s="1250"/>
      <c r="BA9" s="1250"/>
      <c r="BB9" s="1250"/>
      <c r="BC9" s="1250"/>
      <c r="BD9" s="1250"/>
      <c r="BE9" s="1250"/>
    </row>
    <row r="10" spans="16:57" s="505" customFormat="1" ht="24.75" customHeight="1">
      <c r="P10" s="1252"/>
      <c r="Q10" s="1252"/>
      <c r="R10" s="1252"/>
      <c r="S10" s="1252"/>
      <c r="T10" s="1252"/>
      <c r="U10" s="1252"/>
      <c r="V10" s="1252"/>
      <c r="W10" s="1252"/>
      <c r="X10" s="1252"/>
      <c r="Y10" s="1252"/>
      <c r="Z10" s="1252"/>
      <c r="AA10" s="1252"/>
      <c r="AB10" s="1252"/>
      <c r="AC10" s="1252"/>
      <c r="AD10" s="1252"/>
      <c r="AE10" s="1252"/>
      <c r="AF10" s="1252"/>
      <c r="AG10" s="1252"/>
      <c r="AH10" s="1252"/>
      <c r="AI10" s="1252"/>
      <c r="AJ10" s="1252"/>
      <c r="AK10" s="1252"/>
      <c r="AL10" s="1252"/>
      <c r="AM10" s="1252"/>
      <c r="AN10" s="1252"/>
      <c r="AO10" s="1250" t="s">
        <v>261</v>
      </c>
      <c r="AP10" s="1250"/>
      <c r="AQ10" s="1250"/>
      <c r="AR10" s="1250"/>
      <c r="AS10" s="1250"/>
      <c r="AT10" s="1250"/>
      <c r="AU10" s="1250"/>
      <c r="AV10" s="1250"/>
      <c r="AW10" s="1250"/>
      <c r="AX10" s="1250"/>
      <c r="AY10" s="1250"/>
      <c r="AZ10" s="1250"/>
      <c r="BA10" s="1250"/>
      <c r="BB10" s="1250"/>
      <c r="BC10" s="1250"/>
      <c r="BD10" s="1250"/>
      <c r="BE10" s="1250"/>
    </row>
    <row r="11" spans="16:57" s="505" customFormat="1" ht="24" customHeight="1">
      <c r="P11" s="1252"/>
      <c r="Q11" s="1252"/>
      <c r="R11" s="1252"/>
      <c r="S11" s="1252"/>
      <c r="T11" s="1252"/>
      <c r="U11" s="1252"/>
      <c r="V11" s="1252"/>
      <c r="W11" s="1252"/>
      <c r="X11" s="1252"/>
      <c r="Y11" s="1252"/>
      <c r="Z11" s="1252"/>
      <c r="AA11" s="1252"/>
      <c r="AB11" s="1252"/>
      <c r="AC11" s="1252"/>
      <c r="AD11" s="1252"/>
      <c r="AE11" s="1252"/>
      <c r="AF11" s="1252"/>
      <c r="AG11" s="1252"/>
      <c r="AH11" s="1252"/>
      <c r="AI11" s="1252"/>
      <c r="AJ11" s="1252"/>
      <c r="AK11" s="1252"/>
      <c r="AL11" s="1252"/>
      <c r="AM11" s="1252"/>
      <c r="AN11" s="1252"/>
      <c r="AO11" s="1250" t="s">
        <v>262</v>
      </c>
      <c r="AP11" s="1250"/>
      <c r="AQ11" s="1250"/>
      <c r="AR11" s="1250"/>
      <c r="AS11" s="1250"/>
      <c r="AT11" s="1250"/>
      <c r="AU11" s="1250"/>
      <c r="AV11" s="1250"/>
      <c r="AW11" s="1250"/>
      <c r="AX11" s="1250"/>
      <c r="AY11" s="1250"/>
      <c r="AZ11" s="1250"/>
      <c r="BA11" s="1250"/>
      <c r="BB11" s="1250"/>
      <c r="BC11" s="1250"/>
      <c r="BD11" s="1250"/>
      <c r="BE11" s="1250"/>
    </row>
    <row r="12" spans="16:57" s="505" customFormat="1" ht="24" customHeight="1" hidden="1"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1248"/>
      <c r="AN12" s="1248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1248"/>
      <c r="AL13" s="1248"/>
      <c r="AM13" s="1248"/>
      <c r="AN13" s="1248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248"/>
      <c r="Q14" s="1248"/>
      <c r="R14" s="1248"/>
      <c r="S14" s="1248"/>
      <c r="T14" s="1248"/>
      <c r="U14" s="1248"/>
      <c r="V14" s="1248"/>
      <c r="W14" s="1248"/>
      <c r="X14" s="1248"/>
      <c r="Y14" s="1248"/>
      <c r="Z14" s="1248"/>
      <c r="AA14" s="1248"/>
      <c r="AB14" s="1248"/>
      <c r="AC14" s="1248"/>
      <c r="AD14" s="1248"/>
      <c r="AE14" s="1248"/>
      <c r="AF14" s="1248"/>
      <c r="AG14" s="1248"/>
      <c r="AH14" s="1248"/>
      <c r="AI14" s="1248"/>
      <c r="AJ14" s="1248"/>
      <c r="AK14" s="1248"/>
      <c r="AL14" s="1248"/>
      <c r="AM14" s="1248"/>
      <c r="AN14" s="1248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249" t="s">
        <v>300</v>
      </c>
      <c r="Q15" s="1249"/>
      <c r="R15" s="1249"/>
      <c r="S15" s="1249"/>
      <c r="T15" s="1249"/>
      <c r="U15" s="1249"/>
      <c r="V15" s="1249"/>
      <c r="W15" s="1249"/>
      <c r="X15" s="1249"/>
      <c r="Y15" s="1249"/>
      <c r="Z15" s="1249"/>
      <c r="AA15" s="1249"/>
      <c r="AB15" s="1249"/>
      <c r="AC15" s="1249"/>
      <c r="AD15" s="1249"/>
      <c r="AE15" s="1249"/>
      <c r="AF15" s="1249"/>
      <c r="AG15" s="1249"/>
      <c r="AH15" s="1249"/>
      <c r="AI15" s="1249"/>
      <c r="AJ15" s="1249"/>
      <c r="AK15" s="1249"/>
      <c r="AL15" s="1249"/>
      <c r="AM15" s="1249"/>
      <c r="AN15" s="1249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16:57" s="505" customFormat="1" ht="23.25" customHeight="1">
      <c r="P17" s="1249"/>
      <c r="Q17" s="1249"/>
      <c r="R17" s="1249"/>
      <c r="S17" s="1249"/>
      <c r="T17" s="1249"/>
      <c r="U17" s="1249"/>
      <c r="V17" s="1249"/>
      <c r="W17" s="1249"/>
      <c r="X17" s="1249"/>
      <c r="Y17" s="1249"/>
      <c r="Z17" s="1249"/>
      <c r="AA17" s="1249"/>
      <c r="AB17" s="1249"/>
      <c r="AC17" s="1249"/>
      <c r="AD17" s="1249"/>
      <c r="AE17" s="1249"/>
      <c r="AF17" s="1249"/>
      <c r="AG17" s="1249"/>
      <c r="AH17" s="1249"/>
      <c r="AI17" s="1249"/>
      <c r="AJ17" s="1249"/>
      <c r="AK17" s="1249"/>
      <c r="AL17" s="1249"/>
      <c r="AM17" s="1249"/>
      <c r="AN17" s="124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</row>
    <row r="18" spans="1:57" s="505" customFormat="1" ht="18.75" customHeight="1">
      <c r="A18" s="1231" t="s">
        <v>220</v>
      </c>
      <c r="B18" s="1231"/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  <c r="Y18" s="1231"/>
      <c r="Z18" s="1231"/>
      <c r="AA18" s="1231"/>
      <c r="AB18" s="1231"/>
      <c r="AC18" s="1231"/>
      <c r="AD18" s="1231"/>
      <c r="AE18" s="1231"/>
      <c r="AF18" s="1231"/>
      <c r="AG18" s="1231"/>
      <c r="AH18" s="1231"/>
      <c r="AI18" s="1231"/>
      <c r="AJ18" s="1231"/>
      <c r="AK18" s="1231"/>
      <c r="AL18" s="1231"/>
      <c r="AM18" s="1231"/>
      <c r="AN18" s="1231"/>
      <c r="AO18" s="1231"/>
      <c r="AP18" s="1231"/>
      <c r="AQ18" s="1231"/>
      <c r="AR18" s="1231"/>
      <c r="AS18" s="1231"/>
      <c r="AT18" s="1231"/>
      <c r="AU18" s="1231"/>
      <c r="AV18" s="1231"/>
      <c r="AW18" s="1231"/>
      <c r="AX18" s="1231"/>
      <c r="AY18" s="1231"/>
      <c r="AZ18" s="1231"/>
      <c r="BA18" s="1231"/>
      <c r="BB18" s="1231"/>
      <c r="BC18" s="1231"/>
      <c r="BD18" s="1231"/>
      <c r="BE18" s="1231"/>
    </row>
    <row r="19" ht="16.5" thickBot="1"/>
    <row r="20" spans="1:57" ht="18" customHeight="1" thickBot="1">
      <c r="A20" s="1232" t="s">
        <v>170</v>
      </c>
      <c r="B20" s="1234" t="s">
        <v>171</v>
      </c>
      <c r="C20" s="1235"/>
      <c r="D20" s="1235"/>
      <c r="E20" s="1236"/>
      <c r="F20" s="1237" t="s">
        <v>172</v>
      </c>
      <c r="G20" s="1235"/>
      <c r="H20" s="1235"/>
      <c r="I20" s="1238"/>
      <c r="J20" s="1234" t="s">
        <v>173</v>
      </c>
      <c r="K20" s="1235"/>
      <c r="L20" s="1235"/>
      <c r="M20" s="1236"/>
      <c r="N20" s="1234" t="s">
        <v>174</v>
      </c>
      <c r="O20" s="1235"/>
      <c r="P20" s="1235"/>
      <c r="Q20" s="1235"/>
      <c r="R20" s="1236"/>
      <c r="S20" s="1234" t="s">
        <v>175</v>
      </c>
      <c r="T20" s="1235"/>
      <c r="U20" s="1235"/>
      <c r="V20" s="1235"/>
      <c r="W20" s="1236"/>
      <c r="X20" s="1237" t="s">
        <v>176</v>
      </c>
      <c r="Y20" s="1235"/>
      <c r="Z20" s="1235"/>
      <c r="AA20" s="1238"/>
      <c r="AB20" s="1234" t="s">
        <v>177</v>
      </c>
      <c r="AC20" s="1235"/>
      <c r="AD20" s="1235"/>
      <c r="AE20" s="1236"/>
      <c r="AF20" s="1237" t="s">
        <v>178</v>
      </c>
      <c r="AG20" s="1235"/>
      <c r="AH20" s="1235"/>
      <c r="AI20" s="1238"/>
      <c r="AJ20" s="1234" t="s">
        <v>179</v>
      </c>
      <c r="AK20" s="1235"/>
      <c r="AL20" s="1235"/>
      <c r="AM20" s="1235"/>
      <c r="AN20" s="1236"/>
      <c r="AO20" s="1237" t="s">
        <v>180</v>
      </c>
      <c r="AP20" s="1235"/>
      <c r="AQ20" s="1235"/>
      <c r="AR20" s="1238"/>
      <c r="AS20" s="1234" t="s">
        <v>181</v>
      </c>
      <c r="AT20" s="1235"/>
      <c r="AU20" s="1235"/>
      <c r="AV20" s="1236"/>
      <c r="AW20" s="1237" t="s">
        <v>182</v>
      </c>
      <c r="AX20" s="1235"/>
      <c r="AY20" s="1235"/>
      <c r="AZ20" s="1235"/>
      <c r="BA20" s="1236"/>
      <c r="BB20" s="1247"/>
      <c r="BC20" s="1247"/>
      <c r="BD20" s="1247"/>
      <c r="BE20" s="1247"/>
    </row>
    <row r="21" spans="1:57" s="512" customFormat="1" ht="20.25" customHeight="1" thickBot="1">
      <c r="A21" s="1233"/>
      <c r="B21" s="642">
        <v>1</v>
      </c>
      <c r="C21" s="643">
        <v>2</v>
      </c>
      <c r="D21" s="643">
        <v>3</v>
      </c>
      <c r="E21" s="644">
        <v>4</v>
      </c>
      <c r="F21" s="645">
        <v>5</v>
      </c>
      <c r="G21" s="643">
        <v>6</v>
      </c>
      <c r="H21" s="643">
        <v>7</v>
      </c>
      <c r="I21" s="646">
        <v>8</v>
      </c>
      <c r="J21" s="642">
        <v>9</v>
      </c>
      <c r="K21" s="643">
        <v>10</v>
      </c>
      <c r="L21" s="643">
        <v>11</v>
      </c>
      <c r="M21" s="644">
        <v>12</v>
      </c>
      <c r="N21" s="642">
        <v>13</v>
      </c>
      <c r="O21" s="643">
        <v>14</v>
      </c>
      <c r="P21" s="643">
        <v>15</v>
      </c>
      <c r="Q21" s="643">
        <v>16</v>
      </c>
      <c r="R21" s="644">
        <v>17</v>
      </c>
      <c r="S21" s="642">
        <v>18</v>
      </c>
      <c r="T21" s="643">
        <v>19</v>
      </c>
      <c r="U21" s="643">
        <v>20</v>
      </c>
      <c r="V21" s="643">
        <v>21</v>
      </c>
      <c r="W21" s="644">
        <v>22</v>
      </c>
      <c r="X21" s="645">
        <v>23</v>
      </c>
      <c r="Y21" s="643">
        <v>24</v>
      </c>
      <c r="Z21" s="643">
        <v>25</v>
      </c>
      <c r="AA21" s="646">
        <v>26</v>
      </c>
      <c r="AB21" s="642">
        <v>27</v>
      </c>
      <c r="AC21" s="643">
        <v>28</v>
      </c>
      <c r="AD21" s="643">
        <v>29</v>
      </c>
      <c r="AE21" s="644">
        <v>30</v>
      </c>
      <c r="AF21" s="645">
        <v>31</v>
      </c>
      <c r="AG21" s="643">
        <v>32</v>
      </c>
      <c r="AH21" s="643">
        <v>33</v>
      </c>
      <c r="AI21" s="646">
        <v>34</v>
      </c>
      <c r="AJ21" s="642">
        <v>35</v>
      </c>
      <c r="AK21" s="643">
        <v>36</v>
      </c>
      <c r="AL21" s="643">
        <v>37</v>
      </c>
      <c r="AM21" s="643">
        <v>38</v>
      </c>
      <c r="AN21" s="644">
        <v>39</v>
      </c>
      <c r="AO21" s="645">
        <v>40</v>
      </c>
      <c r="AP21" s="643">
        <v>41</v>
      </c>
      <c r="AQ21" s="643">
        <v>42</v>
      </c>
      <c r="AR21" s="646">
        <v>43</v>
      </c>
      <c r="AS21" s="642">
        <v>44</v>
      </c>
      <c r="AT21" s="643">
        <v>45</v>
      </c>
      <c r="AU21" s="643">
        <v>46</v>
      </c>
      <c r="AV21" s="644">
        <v>47</v>
      </c>
      <c r="AW21" s="645">
        <v>48</v>
      </c>
      <c r="AX21" s="643">
        <v>49</v>
      </c>
      <c r="AY21" s="643">
        <v>50</v>
      </c>
      <c r="AZ21" s="643">
        <v>51</v>
      </c>
      <c r="BA21" s="644">
        <v>52</v>
      </c>
      <c r="BB21" s="511"/>
      <c r="BC21" s="511"/>
      <c r="BD21" s="511"/>
      <c r="BE21" s="511"/>
    </row>
    <row r="22" spans="1:57" ht="19.5" customHeight="1">
      <c r="A22" s="647">
        <v>1</v>
      </c>
      <c r="B22" s="653" t="s">
        <v>291</v>
      </c>
      <c r="C22" s="626" t="s">
        <v>322</v>
      </c>
      <c r="D22" s="626" t="s">
        <v>322</v>
      </c>
      <c r="E22" s="626" t="s">
        <v>322</v>
      </c>
      <c r="F22" s="626" t="s">
        <v>322</v>
      </c>
      <c r="G22" s="626" t="s">
        <v>322</v>
      </c>
      <c r="H22" s="626" t="s">
        <v>322</v>
      </c>
      <c r="I22" s="665" t="s">
        <v>322</v>
      </c>
      <c r="J22" s="666" t="s">
        <v>322</v>
      </c>
      <c r="K22" s="667" t="s">
        <v>322</v>
      </c>
      <c r="L22" s="667" t="s">
        <v>322</v>
      </c>
      <c r="M22" s="668" t="s">
        <v>322</v>
      </c>
      <c r="N22" s="627" t="s">
        <v>322</v>
      </c>
      <c r="O22" s="626" t="s">
        <v>322</v>
      </c>
      <c r="P22" s="626" t="s">
        <v>322</v>
      </c>
      <c r="Q22" s="628" t="s">
        <v>183</v>
      </c>
      <c r="R22" s="629" t="s">
        <v>291</v>
      </c>
      <c r="S22" s="630" t="s">
        <v>184</v>
      </c>
      <c r="T22" s="628" t="s">
        <v>184</v>
      </c>
      <c r="U22" s="631"/>
      <c r="V22" s="632"/>
      <c r="W22" s="633"/>
      <c r="X22" s="634"/>
      <c r="Y22" s="632"/>
      <c r="Z22" s="632"/>
      <c r="AA22" s="635"/>
      <c r="AB22" s="636"/>
      <c r="AC22" s="632"/>
      <c r="AD22" s="632"/>
      <c r="AE22" s="633"/>
      <c r="AF22" s="637"/>
      <c r="AG22" s="631"/>
      <c r="AH22" s="631"/>
      <c r="AI22" s="638"/>
      <c r="AJ22" s="639"/>
      <c r="AK22" s="631"/>
      <c r="AL22" s="631"/>
      <c r="AM22" s="631"/>
      <c r="AN22" s="640"/>
      <c r="AO22" s="641"/>
      <c r="AP22" s="628"/>
      <c r="AQ22" s="649" t="s">
        <v>183</v>
      </c>
      <c r="AR22" s="650" t="s">
        <v>184</v>
      </c>
      <c r="AS22" s="651" t="s">
        <v>184</v>
      </c>
      <c r="AT22" s="652" t="s">
        <v>184</v>
      </c>
      <c r="AU22" s="652" t="s">
        <v>184</v>
      </c>
      <c r="AV22" s="650" t="s">
        <v>184</v>
      </c>
      <c r="AW22" s="651" t="s">
        <v>184</v>
      </c>
      <c r="AX22" s="652" t="s">
        <v>184</v>
      </c>
      <c r="AY22" s="652" t="s">
        <v>184</v>
      </c>
      <c r="AZ22" s="652" t="s">
        <v>184</v>
      </c>
      <c r="BA22" s="650" t="s">
        <v>184</v>
      </c>
      <c r="BB22" s="514"/>
      <c r="BC22" s="515"/>
      <c r="BD22" s="514"/>
      <c r="BE22" s="515"/>
    </row>
    <row r="23" spans="1:57" ht="19.5" customHeight="1" thickBot="1">
      <c r="A23" s="566">
        <v>2</v>
      </c>
      <c r="B23" s="563" t="s">
        <v>185</v>
      </c>
      <c r="C23" s="563" t="s">
        <v>185</v>
      </c>
      <c r="D23" s="563" t="s">
        <v>185</v>
      </c>
      <c r="E23" s="654" t="s">
        <v>185</v>
      </c>
      <c r="F23" s="565" t="s">
        <v>185</v>
      </c>
      <c r="G23" s="563" t="s">
        <v>186</v>
      </c>
      <c r="H23" s="563" t="s">
        <v>186</v>
      </c>
      <c r="I23" s="569" t="s">
        <v>186</v>
      </c>
      <c r="J23" s="567" t="s">
        <v>186</v>
      </c>
      <c r="K23" s="563" t="s">
        <v>186</v>
      </c>
      <c r="L23" s="563" t="s">
        <v>186</v>
      </c>
      <c r="M23" s="568" t="s">
        <v>186</v>
      </c>
      <c r="N23" s="567" t="s">
        <v>186</v>
      </c>
      <c r="O23" s="563" t="s">
        <v>186</v>
      </c>
      <c r="P23" s="563" t="s">
        <v>186</v>
      </c>
      <c r="Q23" s="564" t="s">
        <v>257</v>
      </c>
      <c r="R23" s="570" t="s">
        <v>257</v>
      </c>
      <c r="S23" s="1211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1212"/>
      <c r="AG23" s="1212"/>
      <c r="AH23" s="1212"/>
      <c r="AI23" s="1212"/>
      <c r="AJ23" s="1212"/>
      <c r="AK23" s="1212"/>
      <c r="AL23" s="1212"/>
      <c r="AM23" s="1212"/>
      <c r="AN23" s="1212"/>
      <c r="AO23" s="1212"/>
      <c r="AP23" s="1212"/>
      <c r="AQ23" s="1212"/>
      <c r="AR23" s="1212"/>
      <c r="AS23" s="1212"/>
      <c r="AT23" s="1212"/>
      <c r="AU23" s="1212"/>
      <c r="AV23" s="1212"/>
      <c r="AW23" s="1212"/>
      <c r="AX23" s="1212"/>
      <c r="AY23" s="1212"/>
      <c r="AZ23" s="1212"/>
      <c r="BA23" s="1213"/>
      <c r="BB23" s="517"/>
      <c r="BC23" s="517"/>
      <c r="BD23" s="517"/>
      <c r="BE23" s="517"/>
    </row>
    <row r="24" spans="1:57" s="517" customFormat="1" ht="3" customHeight="1">
      <c r="A24" s="1230"/>
      <c r="B24" s="1230"/>
      <c r="C24" s="1230"/>
      <c r="D24" s="1230"/>
      <c r="E24" s="1230"/>
      <c r="F24" s="1230"/>
      <c r="G24" s="1230"/>
      <c r="H24" s="1230"/>
      <c r="I24" s="123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19"/>
      <c r="AW24" s="519"/>
      <c r="AX24" s="519"/>
      <c r="AY24" s="519"/>
      <c r="AZ24" s="519"/>
      <c r="BA24" s="500"/>
      <c r="BB24" s="500"/>
      <c r="BC24" s="500"/>
      <c r="BD24" s="500"/>
      <c r="BE24" s="500"/>
    </row>
    <row r="25" spans="1:52" ht="15.75" customHeight="1" hidden="1">
      <c r="A25" s="1208" t="s">
        <v>187</v>
      </c>
      <c r="B25" s="1208"/>
      <c r="C25" s="1208"/>
      <c r="D25" s="1208"/>
      <c r="E25" s="1208"/>
      <c r="F25" s="1208"/>
      <c r="G25" s="1208"/>
      <c r="H25" s="1208"/>
      <c r="I25" s="1208"/>
      <c r="J25" s="1208"/>
      <c r="K25" s="1208"/>
      <c r="L25" s="1208"/>
      <c r="M25" s="1208"/>
      <c r="N25" s="1208"/>
      <c r="O25" s="1208"/>
      <c r="P25" s="1208"/>
      <c r="Q25" s="1208"/>
      <c r="R25" s="1208"/>
      <c r="S25" s="1208"/>
      <c r="T25" s="1208"/>
      <c r="U25" s="1208"/>
      <c r="V25" s="1208"/>
      <c r="W25" s="1208"/>
      <c r="X25" s="1208"/>
      <c r="Y25" s="1208"/>
      <c r="Z25" s="1208"/>
      <c r="AA25" s="1208"/>
      <c r="AB25" s="1208"/>
      <c r="AC25" s="1208"/>
      <c r="AD25" s="1208"/>
      <c r="AE25" s="1208"/>
      <c r="AF25" s="1208"/>
      <c r="AG25" s="1208"/>
      <c r="AH25" s="1208"/>
      <c r="AI25" s="1208"/>
      <c r="AJ25" s="1208"/>
      <c r="AK25" s="1208"/>
      <c r="AL25" s="1208"/>
      <c r="AM25" s="1208"/>
      <c r="AN25" s="1208"/>
      <c r="AO25" s="1208"/>
      <c r="AP25" s="1208"/>
      <c r="AQ25" s="1208"/>
      <c r="AR25" s="1208"/>
      <c r="AS25" s="1208"/>
      <c r="AT25" s="1208"/>
      <c r="AU25" s="1208"/>
      <c r="AV25" s="519"/>
      <c r="AW25" s="519"/>
      <c r="AX25" s="519"/>
      <c r="AY25" s="519"/>
      <c r="AZ25" s="519"/>
    </row>
    <row r="26" spans="1:57" ht="26.25" customHeight="1">
      <c r="A26" s="521"/>
      <c r="B26" s="1209" t="s">
        <v>317</v>
      </c>
      <c r="C26" s="1209"/>
      <c r="D26" s="1209"/>
      <c r="E26" s="1209"/>
      <c r="F26" s="1210"/>
      <c r="G26" s="1210"/>
      <c r="H26" s="1210"/>
      <c r="I26" s="1210"/>
      <c r="J26" s="1210"/>
      <c r="K26" s="1210"/>
      <c r="L26" s="1210"/>
      <c r="M26" s="1210"/>
      <c r="N26" s="1210"/>
      <c r="O26" s="1210"/>
      <c r="P26" s="1210"/>
      <c r="Q26" s="1210"/>
      <c r="R26" s="1210"/>
      <c r="S26" s="1210"/>
      <c r="T26" s="1210"/>
      <c r="U26" s="1210"/>
      <c r="V26" s="1210"/>
      <c r="W26" s="1210"/>
      <c r="X26" s="1210"/>
      <c r="Y26" s="1210"/>
      <c r="Z26" s="1210"/>
      <c r="AA26" s="1210"/>
      <c r="AB26" s="1210"/>
      <c r="AC26" s="1210"/>
      <c r="AD26" s="1210"/>
      <c r="AE26" s="1210"/>
      <c r="AF26" s="1210"/>
      <c r="AG26" s="1210"/>
      <c r="AH26" s="1210"/>
      <c r="AI26" s="1210"/>
      <c r="AJ26" s="1210"/>
      <c r="AK26" s="1210"/>
      <c r="AL26" s="1210"/>
      <c r="AM26" s="1210"/>
      <c r="AN26" s="1210"/>
      <c r="AO26" s="1210"/>
      <c r="AP26" s="1210"/>
      <c r="AQ26" s="1210"/>
      <c r="AR26" s="1210"/>
      <c r="AS26" s="1210"/>
      <c r="AT26" s="1210"/>
      <c r="AU26" s="1210"/>
      <c r="AV26" s="1210"/>
      <c r="AW26" s="1210"/>
      <c r="AX26" s="1210"/>
      <c r="AY26" s="1210"/>
      <c r="AZ26" s="1210"/>
      <c r="BA26" s="1210"/>
      <c r="BB26" s="522"/>
      <c r="BC26" s="505"/>
      <c r="BD26" s="505"/>
      <c r="BE26" s="505"/>
    </row>
    <row r="27" spans="1:57" ht="36.75" customHeight="1">
      <c r="A27" s="1225" t="s">
        <v>292</v>
      </c>
      <c r="B27" s="1225"/>
      <c r="C27" s="1225"/>
      <c r="D27" s="1225"/>
      <c r="E27" s="1225"/>
      <c r="F27" s="1225"/>
      <c r="G27" s="1225"/>
      <c r="H27" s="1225"/>
      <c r="I27" s="1225"/>
      <c r="J27" s="1225"/>
      <c r="K27" s="1225"/>
      <c r="L27" s="1225"/>
      <c r="M27" s="1225"/>
      <c r="N27" s="1225"/>
      <c r="O27" s="1225"/>
      <c r="P27" s="1225"/>
      <c r="Q27" s="1225"/>
      <c r="R27" s="1225"/>
      <c r="S27" s="1225"/>
      <c r="T27" s="1225"/>
      <c r="U27" s="1225"/>
      <c r="V27" s="1225"/>
      <c r="W27" s="1225"/>
      <c r="X27" s="1225"/>
      <c r="Y27" s="1225"/>
      <c r="Z27" s="1225"/>
      <c r="AA27" s="1225"/>
      <c r="AB27" s="1225"/>
      <c r="AC27" s="1225"/>
      <c r="AD27" s="1225"/>
      <c r="AE27" s="1225"/>
      <c r="AF27" s="1225"/>
      <c r="AG27" s="1225"/>
      <c r="AH27" s="1225"/>
      <c r="AI27" s="1225"/>
      <c r="AJ27" s="1225"/>
      <c r="AK27" s="1225"/>
      <c r="AL27" s="1225"/>
      <c r="AM27" s="1225"/>
      <c r="AN27" s="1225"/>
      <c r="AO27" s="1225"/>
      <c r="AP27" s="1225"/>
      <c r="AQ27" s="1225"/>
      <c r="AR27" s="1225"/>
      <c r="AS27" s="1225"/>
      <c r="AT27" s="1225"/>
      <c r="AU27" s="1225"/>
      <c r="AV27" s="1225"/>
      <c r="AW27" s="1225"/>
      <c r="AX27" s="1225"/>
      <c r="AY27" s="1225"/>
      <c r="AZ27" s="1225"/>
      <c r="BA27" s="1225"/>
      <c r="BB27" s="1225"/>
      <c r="BC27" s="1225"/>
      <c r="BD27" s="1225"/>
      <c r="BE27" s="1225"/>
    </row>
    <row r="28" spans="1:57" ht="12.75" customHeight="1" thickBot="1">
      <c r="A28" s="523"/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05"/>
      <c r="BB28" s="505"/>
      <c r="BC28" s="505"/>
      <c r="BD28" s="505"/>
      <c r="BE28" s="505"/>
    </row>
    <row r="29" spans="1:57" ht="12.75" customHeight="1" thickBot="1">
      <c r="A29" s="1226" t="s">
        <v>170</v>
      </c>
      <c r="B29" s="1227"/>
      <c r="C29" s="1216" t="s">
        <v>188</v>
      </c>
      <c r="D29" s="1217"/>
      <c r="E29" s="1222" t="s">
        <v>293</v>
      </c>
      <c r="F29" s="1217"/>
      <c r="G29" s="1192" t="s">
        <v>189</v>
      </c>
      <c r="H29" s="1192"/>
      <c r="I29" s="1192"/>
      <c r="J29" s="1192" t="s">
        <v>190</v>
      </c>
      <c r="K29" s="1192"/>
      <c r="L29" s="1192"/>
      <c r="M29" s="1192"/>
      <c r="N29" s="1192" t="s">
        <v>320</v>
      </c>
      <c r="O29" s="1192"/>
      <c r="P29" s="1192"/>
      <c r="Q29" s="1192" t="s">
        <v>321</v>
      </c>
      <c r="R29" s="1192"/>
      <c r="S29" s="1192"/>
      <c r="T29" s="1194" t="s">
        <v>191</v>
      </c>
      <c r="U29" s="1194"/>
      <c r="V29" s="1194"/>
      <c r="W29" s="1146" t="s">
        <v>192</v>
      </c>
      <c r="X29" s="1196"/>
      <c r="Y29" s="1197"/>
      <c r="Z29" s="525"/>
      <c r="AA29" s="1200" t="s">
        <v>193</v>
      </c>
      <c r="AB29" s="1201"/>
      <c r="AC29" s="1201"/>
      <c r="AD29" s="1201"/>
      <c r="AE29" s="1202"/>
      <c r="AF29" s="1206" t="s">
        <v>194</v>
      </c>
      <c r="AG29" s="1192"/>
      <c r="AH29" s="1194"/>
      <c r="AI29" s="1146" t="s">
        <v>195</v>
      </c>
      <c r="AJ29" s="1147"/>
      <c r="AK29" s="1148"/>
      <c r="AL29" s="526"/>
      <c r="AM29" s="1152" t="s">
        <v>258</v>
      </c>
      <c r="AN29" s="1153"/>
      <c r="AO29" s="1154"/>
      <c r="AP29" s="1161" t="s">
        <v>316</v>
      </c>
      <c r="AQ29" s="1161"/>
      <c r="AR29" s="1161"/>
      <c r="AS29" s="1161"/>
      <c r="AT29" s="1161"/>
      <c r="AU29" s="1161"/>
      <c r="AV29" s="1161"/>
      <c r="AW29" s="1162"/>
      <c r="AX29" s="1167" t="s">
        <v>194</v>
      </c>
      <c r="AY29" s="1168"/>
      <c r="AZ29" s="1168"/>
      <c r="BA29" s="1169"/>
      <c r="BB29" s="505"/>
      <c r="BC29" s="505"/>
      <c r="BD29" s="505"/>
      <c r="BE29" s="505"/>
    </row>
    <row r="30" spans="1:57" ht="21" customHeight="1" thickBot="1">
      <c r="A30" s="1228"/>
      <c r="B30" s="1229"/>
      <c r="C30" s="1218"/>
      <c r="D30" s="1219"/>
      <c r="E30" s="1223"/>
      <c r="F30" s="1219"/>
      <c r="G30" s="1193"/>
      <c r="H30" s="1193"/>
      <c r="I30" s="1193"/>
      <c r="J30" s="1193"/>
      <c r="K30" s="1193"/>
      <c r="L30" s="1193"/>
      <c r="M30" s="1193"/>
      <c r="N30" s="1193"/>
      <c r="O30" s="1193"/>
      <c r="P30" s="1193"/>
      <c r="Q30" s="1193"/>
      <c r="R30" s="1193"/>
      <c r="S30" s="1193"/>
      <c r="T30" s="1195"/>
      <c r="U30" s="1195"/>
      <c r="V30" s="1195"/>
      <c r="W30" s="1149"/>
      <c r="X30" s="1198"/>
      <c r="Y30" s="1199"/>
      <c r="Z30" s="525"/>
      <c r="AA30" s="1203"/>
      <c r="AB30" s="1204"/>
      <c r="AC30" s="1204"/>
      <c r="AD30" s="1204"/>
      <c r="AE30" s="1205"/>
      <c r="AF30" s="1207"/>
      <c r="AG30" s="1193"/>
      <c r="AH30" s="1195"/>
      <c r="AI30" s="1149"/>
      <c r="AJ30" s="1150"/>
      <c r="AK30" s="1151"/>
      <c r="AL30" s="527"/>
      <c r="AM30" s="1155"/>
      <c r="AN30" s="1156"/>
      <c r="AO30" s="1157"/>
      <c r="AP30" s="1163"/>
      <c r="AQ30" s="1163"/>
      <c r="AR30" s="1163"/>
      <c r="AS30" s="1163"/>
      <c r="AT30" s="1163"/>
      <c r="AU30" s="1163"/>
      <c r="AV30" s="1163"/>
      <c r="AW30" s="1164"/>
      <c r="AX30" s="1170"/>
      <c r="AY30" s="1171"/>
      <c r="AZ30" s="1171"/>
      <c r="BA30" s="1172"/>
      <c r="BB30" s="505"/>
      <c r="BC30" s="505"/>
      <c r="BD30" s="505"/>
      <c r="BE30" s="505"/>
    </row>
    <row r="31" spans="1:57" ht="39" customHeight="1" thickBot="1">
      <c r="A31" s="1228"/>
      <c r="B31" s="1229"/>
      <c r="C31" s="1220"/>
      <c r="D31" s="1221"/>
      <c r="E31" s="1224"/>
      <c r="F31" s="1221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5"/>
      <c r="U31" s="1195"/>
      <c r="V31" s="1195"/>
      <c r="W31" s="1149"/>
      <c r="X31" s="1198"/>
      <c r="Y31" s="1199"/>
      <c r="Z31" s="525"/>
      <c r="AA31" s="1176" t="s">
        <v>318</v>
      </c>
      <c r="AB31" s="1177"/>
      <c r="AC31" s="1177"/>
      <c r="AD31" s="1177"/>
      <c r="AE31" s="1178"/>
      <c r="AF31" s="1182">
        <v>1</v>
      </c>
      <c r="AG31" s="1183"/>
      <c r="AH31" s="1184"/>
      <c r="AI31" s="1088" t="s">
        <v>319</v>
      </c>
      <c r="AJ31" s="1185"/>
      <c r="AK31" s="1186"/>
      <c r="AL31" s="527"/>
      <c r="AM31" s="1155"/>
      <c r="AN31" s="1156"/>
      <c r="AO31" s="1157"/>
      <c r="AP31" s="1163"/>
      <c r="AQ31" s="1163"/>
      <c r="AR31" s="1163"/>
      <c r="AS31" s="1163"/>
      <c r="AT31" s="1163"/>
      <c r="AU31" s="1163"/>
      <c r="AV31" s="1163"/>
      <c r="AW31" s="1164"/>
      <c r="AX31" s="1170"/>
      <c r="AY31" s="1171"/>
      <c r="AZ31" s="1171"/>
      <c r="BA31" s="1172"/>
      <c r="BB31" s="505"/>
      <c r="BC31" s="505"/>
      <c r="BD31" s="505"/>
      <c r="BE31" s="505"/>
    </row>
    <row r="32" spans="1:57" ht="20.25" customHeight="1" thickBot="1">
      <c r="A32" s="1243">
        <v>1</v>
      </c>
      <c r="B32" s="1244"/>
      <c r="C32" s="1239">
        <v>36</v>
      </c>
      <c r="D32" s="1240"/>
      <c r="E32" s="1241">
        <v>2</v>
      </c>
      <c r="F32" s="1242"/>
      <c r="G32" s="1187">
        <v>2</v>
      </c>
      <c r="H32" s="1245"/>
      <c r="I32" s="1246"/>
      <c r="J32" s="1187" t="s">
        <v>324</v>
      </c>
      <c r="K32" s="1245"/>
      <c r="L32" s="1245"/>
      <c r="M32" s="1246"/>
      <c r="N32" s="1187"/>
      <c r="O32" s="1245"/>
      <c r="P32" s="1246"/>
      <c r="Q32" s="1179"/>
      <c r="R32" s="1180"/>
      <c r="S32" s="1181"/>
      <c r="T32" s="1187">
        <v>12</v>
      </c>
      <c r="U32" s="1188"/>
      <c r="V32" s="1188"/>
      <c r="W32" s="1189">
        <v>52</v>
      </c>
      <c r="X32" s="1190"/>
      <c r="Y32" s="1191"/>
      <c r="Z32" s="525"/>
      <c r="AA32" s="1137" t="s">
        <v>263</v>
      </c>
      <c r="AB32" s="1138"/>
      <c r="AC32" s="1138"/>
      <c r="AD32" s="1138"/>
      <c r="AE32" s="1139"/>
      <c r="AF32" s="1140">
        <v>3</v>
      </c>
      <c r="AG32" s="1141"/>
      <c r="AH32" s="1142"/>
      <c r="AI32" s="1143">
        <v>5</v>
      </c>
      <c r="AJ32" s="1144"/>
      <c r="AK32" s="1142"/>
      <c r="AL32" s="527"/>
      <c r="AM32" s="1158"/>
      <c r="AN32" s="1159"/>
      <c r="AO32" s="1160"/>
      <c r="AP32" s="1165"/>
      <c r="AQ32" s="1165"/>
      <c r="AR32" s="1165"/>
      <c r="AS32" s="1165"/>
      <c r="AT32" s="1165"/>
      <c r="AU32" s="1165"/>
      <c r="AV32" s="1165"/>
      <c r="AW32" s="1166"/>
      <c r="AX32" s="1173"/>
      <c r="AY32" s="1174"/>
      <c r="AZ32" s="1174"/>
      <c r="BA32" s="1175"/>
      <c r="BB32" s="505"/>
      <c r="BC32" s="505"/>
      <c r="BD32" s="505"/>
      <c r="BE32" s="505"/>
    </row>
    <row r="33" spans="1:57" ht="20.25" customHeight="1" thickBot="1">
      <c r="A33" s="1088">
        <v>2</v>
      </c>
      <c r="B33" s="1089"/>
      <c r="C33" s="1092"/>
      <c r="D33" s="1093"/>
      <c r="E33" s="1094"/>
      <c r="F33" s="1095"/>
      <c r="G33" s="1080"/>
      <c r="H33" s="1090"/>
      <c r="I33" s="1091"/>
      <c r="J33" s="1080">
        <v>5</v>
      </c>
      <c r="K33" s="1090"/>
      <c r="L33" s="1090"/>
      <c r="M33" s="1091"/>
      <c r="N33" s="1080">
        <v>10</v>
      </c>
      <c r="O33" s="1090"/>
      <c r="P33" s="1091"/>
      <c r="Q33" s="1077">
        <v>2</v>
      </c>
      <c r="R33" s="1078"/>
      <c r="S33" s="1079"/>
      <c r="T33" s="1080"/>
      <c r="U33" s="1081"/>
      <c r="V33" s="1081"/>
      <c r="W33" s="1082">
        <f>C33+G33+J33+N33+Q33+T33</f>
        <v>17</v>
      </c>
      <c r="X33" s="1083"/>
      <c r="Y33" s="1084"/>
      <c r="Z33" s="525"/>
      <c r="AA33" s="1136"/>
      <c r="AB33" s="1136"/>
      <c r="AC33" s="1136"/>
      <c r="AD33" s="1136"/>
      <c r="AE33" s="1136"/>
      <c r="AF33" s="1135"/>
      <c r="AG33" s="1135"/>
      <c r="AH33" s="1135"/>
      <c r="AI33" s="1135"/>
      <c r="AJ33" s="1135"/>
      <c r="AK33" s="1135"/>
      <c r="AL33" s="528"/>
      <c r="AM33" s="1111">
        <v>1</v>
      </c>
      <c r="AN33" s="1112"/>
      <c r="AO33" s="1113"/>
      <c r="AP33" s="1120" t="s">
        <v>240</v>
      </c>
      <c r="AQ33" s="1121"/>
      <c r="AR33" s="1121"/>
      <c r="AS33" s="1121"/>
      <c r="AT33" s="1121"/>
      <c r="AU33" s="1121"/>
      <c r="AV33" s="1121"/>
      <c r="AW33" s="1122"/>
      <c r="AX33" s="1129">
        <v>3</v>
      </c>
      <c r="AY33" s="1121"/>
      <c r="AZ33" s="1121"/>
      <c r="BA33" s="1130"/>
      <c r="BB33" s="505"/>
      <c r="BC33" s="505"/>
      <c r="BD33" s="505"/>
      <c r="BE33" s="505"/>
    </row>
    <row r="34" spans="1:57" ht="27" customHeight="1" thickBot="1">
      <c r="A34" s="1096" t="s">
        <v>197</v>
      </c>
      <c r="B34" s="1097"/>
      <c r="C34" s="1107">
        <f>SUM(C32:C33)</f>
        <v>36</v>
      </c>
      <c r="D34" s="1108"/>
      <c r="E34" s="1109">
        <v>2</v>
      </c>
      <c r="F34" s="1110"/>
      <c r="G34" s="1098">
        <f>SUM(G32:I33)</f>
        <v>2</v>
      </c>
      <c r="H34" s="1099"/>
      <c r="I34" s="1100"/>
      <c r="J34" s="1101" t="s">
        <v>325</v>
      </c>
      <c r="K34" s="1102"/>
      <c r="L34" s="1102"/>
      <c r="M34" s="1103"/>
      <c r="N34" s="1101">
        <f>SUM(N32:P33)</f>
        <v>10</v>
      </c>
      <c r="O34" s="1102"/>
      <c r="P34" s="1103"/>
      <c r="Q34" s="1104">
        <f>SUM(Q32:S33)</f>
        <v>2</v>
      </c>
      <c r="R34" s="1105"/>
      <c r="S34" s="1106"/>
      <c r="T34" s="1098">
        <f>SUM(T32:V33)</f>
        <v>12</v>
      </c>
      <c r="U34" s="1086"/>
      <c r="V34" s="1086"/>
      <c r="W34" s="1085">
        <f>SUM(W32:Y33)</f>
        <v>69</v>
      </c>
      <c r="X34" s="1086"/>
      <c r="Y34" s="1087"/>
      <c r="Z34" s="525"/>
      <c r="AA34" s="1136"/>
      <c r="AB34" s="1136"/>
      <c r="AC34" s="1136"/>
      <c r="AD34" s="1136"/>
      <c r="AE34" s="1136"/>
      <c r="AF34" s="1135"/>
      <c r="AG34" s="1135"/>
      <c r="AH34" s="1135"/>
      <c r="AI34" s="1135"/>
      <c r="AJ34" s="1135"/>
      <c r="AK34" s="1135"/>
      <c r="AL34" s="529"/>
      <c r="AM34" s="1114"/>
      <c r="AN34" s="1115"/>
      <c r="AO34" s="1116"/>
      <c r="AP34" s="1123"/>
      <c r="AQ34" s="1124"/>
      <c r="AR34" s="1124"/>
      <c r="AS34" s="1124"/>
      <c r="AT34" s="1124"/>
      <c r="AU34" s="1124"/>
      <c r="AV34" s="1124"/>
      <c r="AW34" s="1125"/>
      <c r="AX34" s="1131"/>
      <c r="AY34" s="1124"/>
      <c r="AZ34" s="1124"/>
      <c r="BA34" s="1132"/>
      <c r="BB34" s="505"/>
      <c r="BC34" s="505"/>
      <c r="BD34" s="505"/>
      <c r="BE34" s="505"/>
    </row>
    <row r="35" spans="1:57" ht="36.75" customHeight="1" thickBot="1">
      <c r="A35" s="1214" t="s">
        <v>323</v>
      </c>
      <c r="B35" s="1215"/>
      <c r="C35" s="1215"/>
      <c r="D35" s="1215"/>
      <c r="E35" s="1215"/>
      <c r="F35" s="1215"/>
      <c r="G35" s="1215"/>
      <c r="H35" s="1215"/>
      <c r="I35" s="1215"/>
      <c r="J35" s="1215"/>
      <c r="K35" s="1215"/>
      <c r="L35" s="1215"/>
      <c r="M35" s="1215"/>
      <c r="N35" s="1215"/>
      <c r="O35" s="1215"/>
      <c r="P35" s="1215"/>
      <c r="Q35" s="1215"/>
      <c r="R35" s="1215"/>
      <c r="S35" s="1215"/>
      <c r="T35" s="1215"/>
      <c r="U35" s="1215"/>
      <c r="V35" s="1215"/>
      <c r="W35" s="1215"/>
      <c r="X35" s="1215"/>
      <c r="Y35" s="1215"/>
      <c r="Z35" s="531"/>
      <c r="AA35" s="1136"/>
      <c r="AB35" s="1136"/>
      <c r="AC35" s="1136"/>
      <c r="AD35" s="1136"/>
      <c r="AE35" s="1136"/>
      <c r="AF35" s="1145"/>
      <c r="AG35" s="1145"/>
      <c r="AH35" s="1145"/>
      <c r="AI35" s="1145"/>
      <c r="AJ35" s="1145"/>
      <c r="AK35" s="1145"/>
      <c r="AL35" s="533"/>
      <c r="AM35" s="1117"/>
      <c r="AN35" s="1118"/>
      <c r="AO35" s="1119"/>
      <c r="AP35" s="1126"/>
      <c r="AQ35" s="1127"/>
      <c r="AR35" s="1127"/>
      <c r="AS35" s="1127"/>
      <c r="AT35" s="1127"/>
      <c r="AU35" s="1127"/>
      <c r="AV35" s="1127"/>
      <c r="AW35" s="1128"/>
      <c r="AX35" s="1133"/>
      <c r="AY35" s="1127"/>
      <c r="AZ35" s="1127"/>
      <c r="BA35" s="1134"/>
      <c r="BB35" s="505"/>
      <c r="BC35" s="505"/>
      <c r="BD35" s="505"/>
      <c r="BE35" s="505"/>
    </row>
    <row r="36" spans="1:57" ht="12.75" customHeight="1">
      <c r="A36" s="521"/>
      <c r="B36" s="530"/>
      <c r="C36" s="530"/>
      <c r="D36" s="530"/>
      <c r="E36" s="530"/>
      <c r="F36" s="530"/>
      <c r="G36" s="530"/>
      <c r="H36" s="531"/>
      <c r="I36" s="531"/>
      <c r="J36" s="531"/>
      <c r="K36" s="531"/>
      <c r="L36" s="531"/>
      <c r="O36" s="531"/>
      <c r="P36" s="531"/>
      <c r="Q36" s="531"/>
      <c r="R36" s="531"/>
      <c r="S36" s="531"/>
      <c r="T36" s="505"/>
      <c r="U36" s="505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14"/>
      <c r="AG36" s="514"/>
      <c r="AH36" s="534"/>
      <c r="AI36" s="534"/>
      <c r="AJ36" s="533"/>
      <c r="AK36" s="533"/>
      <c r="AL36" s="533"/>
      <c r="AM36" s="533"/>
      <c r="AN36" s="534"/>
      <c r="AO36" s="534"/>
      <c r="AP36" s="531"/>
      <c r="AQ36" s="531"/>
      <c r="AR36" s="531"/>
      <c r="AS36" s="531"/>
      <c r="AT36" s="531"/>
      <c r="AU36" s="505"/>
      <c r="AV36" s="519"/>
      <c r="AW36" s="519"/>
      <c r="AX36" s="519"/>
      <c r="AY36" s="519"/>
      <c r="AZ36" s="519"/>
      <c r="BA36" s="505"/>
      <c r="BB36" s="505"/>
      <c r="BC36" s="505"/>
      <c r="BD36" s="505"/>
      <c r="BE36" s="505"/>
    </row>
    <row r="37" spans="1:57" ht="18.75">
      <c r="A37" s="517"/>
      <c r="B37" s="517"/>
      <c r="C37" s="517"/>
      <c r="D37" s="517"/>
      <c r="E37" s="517"/>
      <c r="F37" s="517"/>
      <c r="G37" s="517"/>
      <c r="H37" s="518"/>
      <c r="I37" s="518"/>
      <c r="J37" s="518"/>
      <c r="K37" s="518"/>
      <c r="L37" s="518"/>
      <c r="M37" s="517"/>
      <c r="N37" s="517"/>
      <c r="O37" s="510"/>
      <c r="P37" s="510"/>
      <c r="Q37" s="510"/>
      <c r="R37" s="510"/>
      <c r="S37" s="510"/>
      <c r="T37" s="534"/>
      <c r="U37" s="534"/>
      <c r="V37" s="510"/>
      <c r="W37" s="510"/>
      <c r="X37" s="510"/>
      <c r="Y37" s="510"/>
      <c r="Z37" s="510"/>
      <c r="AA37" s="510"/>
      <c r="AB37" s="534"/>
      <c r="AC37" s="534"/>
      <c r="AD37" s="510"/>
      <c r="AE37" s="510"/>
      <c r="AF37" s="510"/>
      <c r="AG37" s="510"/>
      <c r="AH37" s="534"/>
      <c r="AI37" s="534"/>
      <c r="AJ37" s="510"/>
      <c r="AK37" s="510"/>
      <c r="AL37" s="510"/>
      <c r="AM37" s="510"/>
      <c r="AN37" s="534"/>
      <c r="AO37" s="534"/>
      <c r="AP37" s="510"/>
      <c r="AQ37" s="510"/>
      <c r="AR37" s="510"/>
      <c r="AS37" s="510"/>
      <c r="AT37" s="534"/>
      <c r="AU37" s="534"/>
      <c r="AV37" s="520"/>
      <c r="AW37" s="520"/>
      <c r="AX37" s="520"/>
      <c r="AY37" s="520"/>
      <c r="AZ37" s="520"/>
      <c r="BA37" s="534"/>
      <c r="BB37" s="534"/>
      <c r="BC37" s="534"/>
      <c r="BD37" s="534"/>
      <c r="BE37" s="534"/>
    </row>
  </sheetData>
  <sheetProtection selectLockedCells="1" selectUnlockedCells="1"/>
  <mergeCells count="106">
    <mergeCell ref="P5:AN5"/>
    <mergeCell ref="AO5:BE8"/>
    <mergeCell ref="P6:AN6"/>
    <mergeCell ref="A7:O7"/>
    <mergeCell ref="P7:AN7"/>
    <mergeCell ref="A8:O8"/>
    <mergeCell ref="P13:AN13"/>
    <mergeCell ref="A1:O1"/>
    <mergeCell ref="P1:AN1"/>
    <mergeCell ref="AO1:BE3"/>
    <mergeCell ref="A2:O2"/>
    <mergeCell ref="A3:O3"/>
    <mergeCell ref="P3:AN3"/>
    <mergeCell ref="A4:O4"/>
    <mergeCell ref="P4:AN4"/>
    <mergeCell ref="A5:O5"/>
    <mergeCell ref="AO4:BE4"/>
    <mergeCell ref="P17:AN17"/>
    <mergeCell ref="P8:AN8"/>
    <mergeCell ref="P9:AN9"/>
    <mergeCell ref="AO9:BE9"/>
    <mergeCell ref="P10:AN10"/>
    <mergeCell ref="AO10:BE10"/>
    <mergeCell ref="P11:AN11"/>
    <mergeCell ref="AO11:BE11"/>
    <mergeCell ref="P12:AN12"/>
    <mergeCell ref="AJ20:AN20"/>
    <mergeCell ref="AO20:AR20"/>
    <mergeCell ref="AS20:AV20"/>
    <mergeCell ref="AW20:BA20"/>
    <mergeCell ref="BB20:BE20"/>
    <mergeCell ref="P14:AN14"/>
    <mergeCell ref="P15:AN15"/>
    <mergeCell ref="AF20:AI20"/>
    <mergeCell ref="C32:D32"/>
    <mergeCell ref="E32:F32"/>
    <mergeCell ref="A32:B32"/>
    <mergeCell ref="G32:I32"/>
    <mergeCell ref="J32:M32"/>
    <mergeCell ref="N32:P32"/>
    <mergeCell ref="A24:I24"/>
    <mergeCell ref="A18:BE18"/>
    <mergeCell ref="A20:A21"/>
    <mergeCell ref="B20:E20"/>
    <mergeCell ref="F20:I20"/>
    <mergeCell ref="J20:M20"/>
    <mergeCell ref="N20:R20"/>
    <mergeCell ref="S20:W20"/>
    <mergeCell ref="X20:AA20"/>
    <mergeCell ref="AB20:AE20"/>
    <mergeCell ref="A25:AU25"/>
    <mergeCell ref="B26:BA26"/>
    <mergeCell ref="S23:BA23"/>
    <mergeCell ref="A35:Y35"/>
    <mergeCell ref="C29:D31"/>
    <mergeCell ref="E29:F31"/>
    <mergeCell ref="A27:BE27"/>
    <mergeCell ref="A29:B31"/>
    <mergeCell ref="G29:I31"/>
    <mergeCell ref="J29:M31"/>
    <mergeCell ref="N29:P31"/>
    <mergeCell ref="Q29:S31"/>
    <mergeCell ref="T29:V31"/>
    <mergeCell ref="W29:Y31"/>
    <mergeCell ref="AA29:AE30"/>
    <mergeCell ref="AF29:AH30"/>
    <mergeCell ref="AI29:AK30"/>
    <mergeCell ref="AM29:AO32"/>
    <mergeCell ref="AP29:AW32"/>
    <mergeCell ref="AX29:BA32"/>
    <mergeCell ref="AA31:AE31"/>
    <mergeCell ref="Q32:S32"/>
    <mergeCell ref="AF31:AH31"/>
    <mergeCell ref="AI31:AK31"/>
    <mergeCell ref="T32:V32"/>
    <mergeCell ref="W32:Y32"/>
    <mergeCell ref="AA32:AE32"/>
    <mergeCell ref="AF32:AH32"/>
    <mergeCell ref="AI32:AK32"/>
    <mergeCell ref="AA35:AE35"/>
    <mergeCell ref="AF35:AH35"/>
    <mergeCell ref="AI35:AK35"/>
    <mergeCell ref="AM33:AO35"/>
    <mergeCell ref="AP33:AW35"/>
    <mergeCell ref="AX33:BA35"/>
    <mergeCell ref="AI33:AK34"/>
    <mergeCell ref="AA33:AE34"/>
    <mergeCell ref="AF33:AH34"/>
    <mergeCell ref="A34:B34"/>
    <mergeCell ref="G34:I34"/>
    <mergeCell ref="J34:M34"/>
    <mergeCell ref="N34:P34"/>
    <mergeCell ref="Q34:S34"/>
    <mergeCell ref="T34:V34"/>
    <mergeCell ref="C34:D34"/>
    <mergeCell ref="E34:F34"/>
    <mergeCell ref="Q33:S33"/>
    <mergeCell ref="T33:V33"/>
    <mergeCell ref="W33:Y33"/>
    <mergeCell ref="W34:Y34"/>
    <mergeCell ref="A33:B33"/>
    <mergeCell ref="G33:I33"/>
    <mergeCell ref="J33:M33"/>
    <mergeCell ref="N33:P33"/>
    <mergeCell ref="C33:D33"/>
    <mergeCell ref="E33:F33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5" customWidth="1"/>
    <col min="2" max="2" width="4.75390625" style="535" customWidth="1"/>
    <col min="3" max="3" width="8.75390625" style="535" customWidth="1"/>
    <col min="4" max="4" width="18.125" style="535" customWidth="1"/>
    <col min="5" max="5" width="16.625" style="535" customWidth="1"/>
    <col min="6" max="6" width="14.75390625" style="535" customWidth="1"/>
    <col min="7" max="7" width="20.875" style="535" customWidth="1"/>
    <col min="8" max="8" width="14.75390625" style="535" customWidth="1"/>
    <col min="9" max="9" width="12.875" style="535" customWidth="1"/>
    <col min="10" max="10" width="12.00390625" style="535" customWidth="1"/>
    <col min="11" max="11" width="0" style="535" hidden="1" customWidth="1"/>
    <col min="12" max="12" width="13.125" style="535" customWidth="1"/>
    <col min="13" max="16384" width="9.125" style="535" customWidth="1"/>
  </cols>
  <sheetData>
    <row r="1" spans="1:12" ht="18.75">
      <c r="A1" s="505"/>
      <c r="B1" s="534"/>
      <c r="C1" s="1261" t="s">
        <v>198</v>
      </c>
      <c r="D1" s="1261"/>
      <c r="E1" s="1261"/>
      <c r="F1" s="1261"/>
      <c r="G1" s="1261"/>
      <c r="H1" s="1261"/>
      <c r="I1" s="1261"/>
      <c r="J1" s="1261"/>
      <c r="K1" s="1261"/>
      <c r="L1" s="505"/>
    </row>
    <row r="2" spans="1:11" ht="47.25">
      <c r="A2" s="505"/>
      <c r="B2" s="505"/>
      <c r="C2" s="297" t="s">
        <v>170</v>
      </c>
      <c r="D2" s="297" t="s">
        <v>188</v>
      </c>
      <c r="E2" s="297" t="s">
        <v>189</v>
      </c>
      <c r="F2" s="297" t="s">
        <v>190</v>
      </c>
      <c r="G2" s="297" t="s">
        <v>199</v>
      </c>
      <c r="H2" s="297" t="s">
        <v>200</v>
      </c>
      <c r="I2" s="297" t="s">
        <v>191</v>
      </c>
      <c r="J2" s="297" t="s">
        <v>197</v>
      </c>
      <c r="K2" s="505"/>
    </row>
    <row r="3" spans="3:10" s="505" customFormat="1" ht="18.75">
      <c r="C3" s="513" t="s">
        <v>201</v>
      </c>
      <c r="D3" s="513">
        <v>33</v>
      </c>
      <c r="E3" s="513">
        <v>7</v>
      </c>
      <c r="F3" s="513"/>
      <c r="G3" s="513"/>
      <c r="H3" s="513"/>
      <c r="I3" s="536" t="s">
        <v>202</v>
      </c>
      <c r="J3" s="536" t="s">
        <v>203</v>
      </c>
    </row>
    <row r="4" spans="3:10" s="505" customFormat="1" ht="18.75">
      <c r="C4" s="513" t="s">
        <v>204</v>
      </c>
      <c r="D4" s="513"/>
      <c r="E4" s="513"/>
      <c r="F4" s="513">
        <v>4</v>
      </c>
      <c r="G4" s="513">
        <v>11</v>
      </c>
      <c r="H4" s="513">
        <v>2</v>
      </c>
      <c r="I4" s="536" t="s">
        <v>125</v>
      </c>
      <c r="J4" s="536" t="s">
        <v>205</v>
      </c>
    </row>
    <row r="5" spans="3:10" s="505" customFormat="1" ht="18.75">
      <c r="C5" s="513" t="s">
        <v>192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6" t="s">
        <v>118</v>
      </c>
      <c r="J5" s="536" t="s">
        <v>206</v>
      </c>
    </row>
    <row r="6" spans="3:11" s="505" customFormat="1" ht="18.75">
      <c r="C6" s="501"/>
      <c r="D6" s="537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7"/>
      <c r="E7" s="1262" t="s">
        <v>207</v>
      </c>
      <c r="F7" s="1262"/>
      <c r="G7" s="1262"/>
      <c r="H7" s="501"/>
      <c r="I7" s="501"/>
      <c r="J7" s="501"/>
      <c r="K7" s="510"/>
    </row>
    <row r="8" spans="3:11" s="505" customFormat="1" ht="18.75" customHeight="1">
      <c r="C8" s="501"/>
      <c r="D8" s="1263" t="s">
        <v>208</v>
      </c>
      <c r="E8" s="1263"/>
      <c r="F8" s="1263"/>
      <c r="G8" s="513" t="s">
        <v>209</v>
      </c>
      <c r="H8" s="513" t="s">
        <v>195</v>
      </c>
      <c r="I8" s="501"/>
      <c r="J8" s="501"/>
      <c r="K8" s="510"/>
    </row>
    <row r="9" spans="3:11" s="505" customFormat="1" ht="12.75" customHeight="1">
      <c r="C9" s="501"/>
      <c r="D9" s="1263" t="s">
        <v>132</v>
      </c>
      <c r="E9" s="1263"/>
      <c r="F9" s="1263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264" t="s">
        <v>210</v>
      </c>
      <c r="E10" s="1264"/>
      <c r="F10" s="1264"/>
      <c r="G10" s="538"/>
      <c r="H10" s="538"/>
      <c r="I10" s="501"/>
      <c r="J10" s="501"/>
      <c r="K10" s="510"/>
    </row>
    <row r="11" spans="3:11" s="505" customFormat="1" ht="18.75">
      <c r="C11" s="501"/>
      <c r="D11" s="537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7"/>
      <c r="E12" s="1265" t="s">
        <v>211</v>
      </c>
      <c r="F12" s="1265"/>
      <c r="G12" s="1265"/>
      <c r="H12" s="501"/>
      <c r="I12" s="501"/>
      <c r="J12" s="501"/>
      <c r="K12" s="510"/>
    </row>
    <row r="13" spans="3:11" s="505" customFormat="1" ht="63.75" customHeight="1">
      <c r="C13" s="501"/>
      <c r="D13" s="1259" t="s">
        <v>196</v>
      </c>
      <c r="E13" s="1259"/>
      <c r="F13" s="1259"/>
      <c r="G13" s="539" t="s">
        <v>212</v>
      </c>
      <c r="H13" s="532" t="s">
        <v>209</v>
      </c>
      <c r="I13" s="501"/>
      <c r="J13" s="501"/>
      <c r="K13" s="510"/>
    </row>
    <row r="14" spans="3:11" s="505" customFormat="1" ht="18.75" customHeight="1">
      <c r="C14" s="501"/>
      <c r="D14" s="1260" t="s">
        <v>139</v>
      </c>
      <c r="E14" s="1260"/>
      <c r="F14" s="1260"/>
      <c r="G14" s="513" t="s">
        <v>213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260"/>
      <c r="E15" s="1260"/>
      <c r="F15" s="1260"/>
      <c r="G15" s="513"/>
      <c r="H15" s="513"/>
      <c r="I15" s="501"/>
      <c r="J15" s="501"/>
      <c r="K15" s="510"/>
    </row>
    <row r="16" spans="3:11" s="505" customFormat="1" ht="18.75">
      <c r="C16" s="501"/>
      <c r="D16" s="537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84"/>
  <sheetViews>
    <sheetView view="pageBreakPreview" zoomScale="75" zoomScaleNormal="75" zoomScaleSheetLayoutView="75" zoomScalePageLayoutView="0" workbookViewId="0" topLeftCell="A1">
      <selection activeCell="H24" sqref="H24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11.125" style="2" customWidth="1"/>
    <col min="11" max="11" width="10.625" style="2" customWidth="1"/>
    <col min="12" max="12" width="10.25390625" style="2" customWidth="1"/>
    <col min="13" max="13" width="9.875" style="2" customWidth="1"/>
    <col min="14" max="14" width="9.75390625" style="2" customWidth="1"/>
    <col min="15" max="15" width="7.125" style="2" customWidth="1"/>
    <col min="16" max="16" width="10.375" style="2" customWidth="1"/>
    <col min="17" max="23" width="0" style="2" hidden="1" customWidth="1"/>
    <col min="24" max="25" width="0" style="5" hidden="1" customWidth="1"/>
    <col min="26" max="45" width="0" style="2" hidden="1" customWidth="1"/>
    <col min="46" max="16384" width="9.125" style="2" customWidth="1"/>
  </cols>
  <sheetData>
    <row r="1" spans="1:45" s="6" customFormat="1" ht="19.5" thickBot="1">
      <c r="A1" s="1346" t="s">
        <v>343</v>
      </c>
      <c r="B1" s="1347"/>
      <c r="C1" s="1348"/>
      <c r="D1" s="1348"/>
      <c r="E1" s="1348"/>
      <c r="F1" s="1348"/>
      <c r="G1" s="1347"/>
      <c r="H1" s="1347"/>
      <c r="I1" s="1347"/>
      <c r="J1" s="1347"/>
      <c r="K1" s="1347"/>
      <c r="L1" s="1347"/>
      <c r="M1" s="1347"/>
      <c r="N1" s="1348"/>
      <c r="O1" s="1348"/>
      <c r="P1" s="1348"/>
      <c r="Q1" s="1348"/>
      <c r="R1" s="1348"/>
      <c r="S1" s="1348"/>
      <c r="T1" s="1348"/>
      <c r="U1" s="1348"/>
      <c r="V1" s="1348"/>
      <c r="W1" s="1348"/>
      <c r="X1" s="1348"/>
      <c r="Y1" s="1348"/>
      <c r="Z1" s="1348"/>
      <c r="AA1" s="1348"/>
      <c r="AB1" s="1348"/>
      <c r="AC1" s="1348"/>
      <c r="AD1" s="1348"/>
      <c r="AE1" s="1348"/>
      <c r="AF1" s="1348"/>
      <c r="AG1" s="1348"/>
      <c r="AH1" s="1348"/>
      <c r="AI1" s="1348"/>
      <c r="AJ1" s="1348"/>
      <c r="AK1" s="1348"/>
      <c r="AL1" s="1348"/>
      <c r="AM1" s="1348"/>
      <c r="AN1" s="1348"/>
      <c r="AO1" s="1348"/>
      <c r="AP1" s="1348"/>
      <c r="AQ1" s="1348"/>
      <c r="AR1" s="1348"/>
      <c r="AS1" s="1348"/>
    </row>
    <row r="2" spans="1:45" s="6" customFormat="1" ht="33" customHeight="1" thickBot="1">
      <c r="A2" s="1349" t="s">
        <v>1</v>
      </c>
      <c r="B2" s="1350" t="s">
        <v>2</v>
      </c>
      <c r="C2" s="1351" t="s">
        <v>3</v>
      </c>
      <c r="D2" s="1352"/>
      <c r="E2" s="1352"/>
      <c r="F2" s="1353"/>
      <c r="G2" s="1072" t="s">
        <v>4</v>
      </c>
      <c r="H2" s="1070" t="s">
        <v>5</v>
      </c>
      <c r="I2" s="1070"/>
      <c r="J2" s="1070"/>
      <c r="K2" s="1070"/>
      <c r="L2" s="1070"/>
      <c r="M2" s="1350"/>
      <c r="N2" s="1362" t="s">
        <v>6</v>
      </c>
      <c r="O2" s="1363"/>
      <c r="P2" s="1363"/>
      <c r="Q2" s="1363"/>
      <c r="R2" s="1363"/>
      <c r="S2" s="1363"/>
      <c r="T2" s="1363"/>
      <c r="U2" s="1363"/>
      <c r="V2" s="1363"/>
      <c r="W2" s="1363"/>
      <c r="X2" s="1363"/>
      <c r="Y2" s="1363"/>
      <c r="Z2" s="1363"/>
      <c r="AA2" s="1363"/>
      <c r="AB2" s="1363"/>
      <c r="AC2" s="1363"/>
      <c r="AD2" s="1363"/>
      <c r="AE2" s="1363"/>
      <c r="AF2" s="1363"/>
      <c r="AG2" s="1363"/>
      <c r="AH2" s="1363"/>
      <c r="AI2" s="1363"/>
      <c r="AJ2" s="1363"/>
      <c r="AK2" s="1363"/>
      <c r="AL2" s="1363"/>
      <c r="AM2" s="1363"/>
      <c r="AN2" s="1363"/>
      <c r="AO2" s="1363"/>
      <c r="AP2" s="1363"/>
      <c r="AQ2" s="1363"/>
      <c r="AR2" s="1363"/>
      <c r="AS2" s="1363"/>
    </row>
    <row r="3" spans="1:45" s="6" customFormat="1" ht="17.25" customHeight="1" thickBot="1">
      <c r="A3" s="1349"/>
      <c r="B3" s="1350"/>
      <c r="C3" s="1354"/>
      <c r="D3" s="1071"/>
      <c r="E3" s="1071"/>
      <c r="F3" s="1355"/>
      <c r="G3" s="1072"/>
      <c r="H3" s="1074" t="s">
        <v>7</v>
      </c>
      <c r="I3" s="1075" t="s">
        <v>8</v>
      </c>
      <c r="J3" s="1075"/>
      <c r="K3" s="1075"/>
      <c r="L3" s="1075"/>
      <c r="M3" s="1076" t="s">
        <v>9</v>
      </c>
      <c r="N3" s="1334" t="s">
        <v>10</v>
      </c>
      <c r="O3" s="1335"/>
      <c r="P3" s="1336" t="s">
        <v>11</v>
      </c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337"/>
      <c r="AJ3" s="1337"/>
      <c r="AK3" s="1337"/>
      <c r="AL3" s="1337"/>
      <c r="AM3" s="1337"/>
      <c r="AN3" s="1337"/>
      <c r="AO3" s="1337"/>
      <c r="AP3" s="1337"/>
      <c r="AQ3" s="1337"/>
      <c r="AR3" s="1337"/>
      <c r="AS3" s="1337"/>
    </row>
    <row r="4" spans="1:45" s="6" customFormat="1" ht="15.75" customHeight="1" thickBot="1">
      <c r="A4" s="1349"/>
      <c r="B4" s="1350"/>
      <c r="C4" s="1356"/>
      <c r="D4" s="1357"/>
      <c r="E4" s="1357"/>
      <c r="F4" s="1358"/>
      <c r="G4" s="1072"/>
      <c r="H4" s="1074"/>
      <c r="I4" s="1056" t="s">
        <v>12</v>
      </c>
      <c r="J4" s="1062" t="s">
        <v>13</v>
      </c>
      <c r="K4" s="1062"/>
      <c r="L4" s="1062"/>
      <c r="M4" s="1076"/>
      <c r="N4" s="1338" t="s">
        <v>14</v>
      </c>
      <c r="O4" s="1339"/>
      <c r="P4" s="1339"/>
      <c r="Q4" s="1339"/>
      <c r="R4" s="1339"/>
      <c r="S4" s="1339"/>
      <c r="T4" s="1339"/>
      <c r="U4" s="1339"/>
      <c r="V4" s="1339"/>
      <c r="W4" s="1339"/>
      <c r="X4" s="1339"/>
      <c r="Y4" s="1339"/>
      <c r="Z4" s="1339"/>
      <c r="AA4" s="1339"/>
      <c r="AB4" s="1339"/>
      <c r="AC4" s="1339"/>
      <c r="AD4" s="1339"/>
      <c r="AE4" s="1339"/>
      <c r="AF4" s="1339"/>
      <c r="AG4" s="1339"/>
      <c r="AH4" s="1339"/>
      <c r="AI4" s="1339"/>
      <c r="AJ4" s="1339"/>
      <c r="AK4" s="1339"/>
      <c r="AL4" s="1339"/>
      <c r="AM4" s="1339"/>
      <c r="AN4" s="1339"/>
      <c r="AO4" s="1339"/>
      <c r="AP4" s="1339"/>
      <c r="AQ4" s="1339"/>
      <c r="AR4" s="1339"/>
      <c r="AS4" s="1339"/>
    </row>
    <row r="5" spans="1:45" s="6" customFormat="1" ht="12.75" customHeight="1" thickBot="1">
      <c r="A5" s="1349"/>
      <c r="B5" s="1070"/>
      <c r="C5" s="1064" t="s">
        <v>15</v>
      </c>
      <c r="D5" s="1065" t="s">
        <v>16</v>
      </c>
      <c r="E5" s="1342" t="s">
        <v>17</v>
      </c>
      <c r="F5" s="1342"/>
      <c r="G5" s="1072"/>
      <c r="H5" s="1074"/>
      <c r="I5" s="1056"/>
      <c r="J5" s="1067" t="s">
        <v>18</v>
      </c>
      <c r="K5" s="1056" t="s">
        <v>19</v>
      </c>
      <c r="L5" s="1056" t="s">
        <v>20</v>
      </c>
      <c r="M5" s="1076"/>
      <c r="N5" s="1340"/>
      <c r="O5" s="1341"/>
      <c r="P5" s="1341"/>
      <c r="Q5" s="1341"/>
      <c r="R5" s="1341"/>
      <c r="S5" s="1341"/>
      <c r="T5" s="1341"/>
      <c r="U5" s="1341"/>
      <c r="V5" s="1341"/>
      <c r="W5" s="1341"/>
      <c r="X5" s="1341"/>
      <c r="Y5" s="1341"/>
      <c r="Z5" s="1341"/>
      <c r="AA5" s="1341"/>
      <c r="AB5" s="1341"/>
      <c r="AC5" s="1341"/>
      <c r="AD5" s="1341"/>
      <c r="AE5" s="1341"/>
      <c r="AF5" s="1341"/>
      <c r="AG5" s="1341"/>
      <c r="AH5" s="1341"/>
      <c r="AI5" s="1341"/>
      <c r="AJ5" s="1341"/>
      <c r="AK5" s="1341"/>
      <c r="AL5" s="1341"/>
      <c r="AM5" s="1341"/>
      <c r="AN5" s="1341"/>
      <c r="AO5" s="1341"/>
      <c r="AP5" s="1341"/>
      <c r="AQ5" s="1341"/>
      <c r="AR5" s="1341"/>
      <c r="AS5" s="1341"/>
    </row>
    <row r="6" spans="1:45" s="6" customFormat="1" ht="16.5" thickBot="1">
      <c r="A6" s="1349"/>
      <c r="B6" s="1070"/>
      <c r="C6" s="1064"/>
      <c r="D6" s="1065"/>
      <c r="E6" s="1343"/>
      <c r="F6" s="1343"/>
      <c r="G6" s="1072"/>
      <c r="H6" s="1074"/>
      <c r="I6" s="1056"/>
      <c r="J6" s="1067"/>
      <c r="K6" s="1056"/>
      <c r="L6" s="1056"/>
      <c r="M6" s="1076"/>
      <c r="N6" s="552">
        <v>1</v>
      </c>
      <c r="O6" s="555">
        <v>2</v>
      </c>
      <c r="P6" s="554">
        <v>3</v>
      </c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6"/>
    </row>
    <row r="7" spans="1:45" s="6" customFormat="1" ht="44.25" customHeight="1" thickBot="1">
      <c r="A7" s="1349"/>
      <c r="B7" s="1070"/>
      <c r="C7" s="1064"/>
      <c r="D7" s="1065"/>
      <c r="E7" s="1361" t="s">
        <v>23</v>
      </c>
      <c r="F7" s="1058" t="s">
        <v>24</v>
      </c>
      <c r="G7" s="1072"/>
      <c r="H7" s="1074"/>
      <c r="I7" s="1056"/>
      <c r="J7" s="1067"/>
      <c r="K7" s="1056"/>
      <c r="L7" s="1056"/>
      <c r="M7" s="1076"/>
      <c r="N7" s="1359" t="s">
        <v>25</v>
      </c>
      <c r="O7" s="1360"/>
      <c r="P7" s="1360"/>
      <c r="Q7" s="1360"/>
      <c r="R7" s="1360"/>
      <c r="S7" s="1360"/>
      <c r="T7" s="1360"/>
      <c r="U7" s="1360"/>
      <c r="V7" s="1360"/>
      <c r="W7" s="1360"/>
      <c r="X7" s="1360"/>
      <c r="Y7" s="1360"/>
      <c r="Z7" s="1360"/>
      <c r="AA7" s="1360"/>
      <c r="AB7" s="1360"/>
      <c r="AC7" s="1360"/>
      <c r="AD7" s="1360"/>
      <c r="AE7" s="1360"/>
      <c r="AF7" s="1360"/>
      <c r="AG7" s="1360"/>
      <c r="AH7" s="1360"/>
      <c r="AI7" s="1360"/>
      <c r="AJ7" s="1360"/>
      <c r="AK7" s="1360"/>
      <c r="AL7" s="1360"/>
      <c r="AM7" s="1360"/>
      <c r="AN7" s="1360"/>
      <c r="AO7" s="1360"/>
      <c r="AP7" s="1360"/>
      <c r="AQ7" s="1360"/>
      <c r="AR7" s="1360"/>
      <c r="AS7" s="1360"/>
    </row>
    <row r="8" spans="1:45" s="6" customFormat="1" ht="16.5" thickBot="1">
      <c r="A8" s="1349"/>
      <c r="B8" s="1070"/>
      <c r="C8" s="1064"/>
      <c r="D8" s="1065"/>
      <c r="E8" s="1361"/>
      <c r="F8" s="1058"/>
      <c r="G8" s="1072"/>
      <c r="H8" s="1074"/>
      <c r="I8" s="1056"/>
      <c r="J8" s="1067"/>
      <c r="K8" s="1056"/>
      <c r="L8" s="1056"/>
      <c r="M8" s="1076"/>
      <c r="N8" s="552">
        <v>15</v>
      </c>
      <c r="O8" s="558">
        <v>9</v>
      </c>
      <c r="P8" s="559">
        <v>15</v>
      </c>
      <c r="Q8" s="560"/>
      <c r="R8" s="560"/>
      <c r="S8" s="560"/>
      <c r="T8" s="560"/>
      <c r="U8" s="560"/>
      <c r="V8" s="560"/>
      <c r="W8" s="560"/>
      <c r="X8" s="553"/>
      <c r="Y8" s="553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</row>
    <row r="9" spans="1:45" s="6" customFormat="1" ht="16.5" thickBot="1">
      <c r="A9" s="544">
        <v>1</v>
      </c>
      <c r="B9" s="545">
        <v>2</v>
      </c>
      <c r="C9" s="546">
        <v>3</v>
      </c>
      <c r="D9" s="547">
        <v>4</v>
      </c>
      <c r="E9" s="547">
        <v>5</v>
      </c>
      <c r="F9" s="548">
        <v>6</v>
      </c>
      <c r="G9" s="549">
        <v>7</v>
      </c>
      <c r="H9" s="550">
        <v>8</v>
      </c>
      <c r="I9" s="547">
        <v>9</v>
      </c>
      <c r="J9" s="547">
        <v>10</v>
      </c>
      <c r="K9" s="547">
        <v>11</v>
      </c>
      <c r="L9" s="547">
        <v>12</v>
      </c>
      <c r="M9" s="551">
        <v>13</v>
      </c>
      <c r="N9" s="541">
        <v>14</v>
      </c>
      <c r="O9" s="542">
        <v>16</v>
      </c>
      <c r="P9" s="543">
        <v>17</v>
      </c>
      <c r="Q9" s="540"/>
      <c r="R9" s="540"/>
      <c r="S9" s="540"/>
      <c r="T9" s="540"/>
      <c r="U9" s="540"/>
      <c r="V9" s="540"/>
      <c r="W9" s="540"/>
      <c r="X9" s="557"/>
      <c r="Y9" s="557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</row>
    <row r="10" spans="1:45" s="6" customFormat="1" ht="16.5" customHeight="1" thickBot="1">
      <c r="A10" s="1292" t="s">
        <v>221</v>
      </c>
      <c r="B10" s="1293"/>
      <c r="C10" s="1293"/>
      <c r="D10" s="1293"/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1293"/>
      <c r="T10" s="1293"/>
      <c r="U10" s="1293"/>
      <c r="V10" s="1293"/>
      <c r="W10" s="1293"/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1293"/>
      <c r="AL10" s="1293"/>
      <c r="AM10" s="1293"/>
      <c r="AN10" s="1293"/>
      <c r="AO10" s="1293"/>
      <c r="AP10" s="1293"/>
      <c r="AQ10" s="1293"/>
      <c r="AR10" s="1293"/>
      <c r="AS10" s="1293"/>
    </row>
    <row r="11" spans="1:45" s="6" customFormat="1" ht="16.5" customHeight="1" thickBot="1">
      <c r="A11" s="1344" t="s">
        <v>214</v>
      </c>
      <c r="B11" s="1345"/>
      <c r="C11" s="1345"/>
      <c r="D11" s="1345"/>
      <c r="E11" s="1345"/>
      <c r="F11" s="1345"/>
      <c r="G11" s="1345"/>
      <c r="H11" s="1345"/>
      <c r="I11" s="1345"/>
      <c r="J11" s="1345"/>
      <c r="K11" s="1345"/>
      <c r="L11" s="1345"/>
      <c r="M11" s="1345"/>
      <c r="N11" s="1315"/>
      <c r="O11" s="1315"/>
      <c r="P11" s="1345"/>
      <c r="Q11" s="1345"/>
      <c r="R11" s="1345"/>
      <c r="S11" s="1345"/>
      <c r="T11" s="1345"/>
      <c r="U11" s="1345"/>
      <c r="V11" s="1345"/>
      <c r="W11" s="1345"/>
      <c r="X11" s="1345"/>
      <c r="Y11" s="1345"/>
      <c r="Z11" s="1345"/>
      <c r="AA11" s="1345"/>
      <c r="AB11" s="1345"/>
      <c r="AC11" s="1345"/>
      <c r="AD11" s="1345"/>
      <c r="AE11" s="1345"/>
      <c r="AF11" s="1345"/>
      <c r="AG11" s="1345"/>
      <c r="AH11" s="1345"/>
      <c r="AI11" s="1345"/>
      <c r="AJ11" s="1345"/>
      <c r="AK11" s="1345"/>
      <c r="AL11" s="1345"/>
      <c r="AM11" s="1345"/>
      <c r="AN11" s="1345"/>
      <c r="AO11" s="1345"/>
      <c r="AP11" s="1345"/>
      <c r="AQ11" s="1345"/>
      <c r="AR11" s="1345"/>
      <c r="AS11" s="1345"/>
    </row>
    <row r="12" spans="1:45" s="681" customFormat="1" ht="36.75" customHeight="1">
      <c r="A12" s="705" t="s">
        <v>222</v>
      </c>
      <c r="B12" s="706" t="s">
        <v>58</v>
      </c>
      <c r="C12" s="707">
        <v>1</v>
      </c>
      <c r="D12" s="708"/>
      <c r="E12" s="708"/>
      <c r="F12" s="709"/>
      <c r="G12" s="710">
        <v>3</v>
      </c>
      <c r="H12" s="711">
        <f>G12*30</f>
        <v>90</v>
      </c>
      <c r="I12" s="712">
        <v>4</v>
      </c>
      <c r="J12" s="713" t="s">
        <v>294</v>
      </c>
      <c r="K12" s="714"/>
      <c r="L12" s="712"/>
      <c r="M12" s="715">
        <f>H12-I12</f>
        <v>86</v>
      </c>
      <c r="N12" s="716" t="s">
        <v>294</v>
      </c>
      <c r="O12" s="717"/>
      <c r="P12" s="718"/>
      <c r="Q12" s="679"/>
      <c r="R12" s="680" t="s">
        <v>59</v>
      </c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</row>
    <row r="13" spans="1:45" s="697" customFormat="1" ht="27" customHeight="1">
      <c r="A13" s="719" t="s">
        <v>223</v>
      </c>
      <c r="B13" s="720" t="s">
        <v>215</v>
      </c>
      <c r="C13" s="721"/>
      <c r="D13" s="722">
        <v>2</v>
      </c>
      <c r="E13" s="723"/>
      <c r="F13" s="724"/>
      <c r="G13" s="725">
        <v>3</v>
      </c>
      <c r="H13" s="726">
        <f>G13*30</f>
        <v>90</v>
      </c>
      <c r="I13" s="727">
        <v>4</v>
      </c>
      <c r="J13" s="716" t="s">
        <v>294</v>
      </c>
      <c r="K13" s="728"/>
      <c r="L13" s="716"/>
      <c r="M13" s="729">
        <f>H13-I13</f>
        <v>86</v>
      </c>
      <c r="N13" s="730"/>
      <c r="O13" s="716" t="s">
        <v>294</v>
      </c>
      <c r="P13" s="731"/>
      <c r="Q13" s="696"/>
      <c r="R13" s="696" t="s">
        <v>38</v>
      </c>
      <c r="S13" s="696">
        <v>1</v>
      </c>
      <c r="T13" s="696">
        <v>1</v>
      </c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6"/>
      <c r="AP13" s="696"/>
      <c r="AQ13" s="696"/>
      <c r="AR13" s="696"/>
      <c r="AS13" s="696"/>
    </row>
    <row r="14" spans="1:45" s="6" customFormat="1" ht="30.75" customHeight="1">
      <c r="A14" s="618" t="s">
        <v>224</v>
      </c>
      <c r="B14" s="732" t="s">
        <v>33</v>
      </c>
      <c r="C14" s="733"/>
      <c r="D14" s="734"/>
      <c r="E14" s="734"/>
      <c r="F14" s="735"/>
      <c r="G14" s="736">
        <f aca="true" t="shared" si="0" ref="G14:M14">SUM(G15:G16)</f>
        <v>3.5</v>
      </c>
      <c r="H14" s="737">
        <f t="shared" si="0"/>
        <v>105</v>
      </c>
      <c r="I14" s="738">
        <v>8</v>
      </c>
      <c r="J14" s="739">
        <f t="shared" si="0"/>
        <v>0</v>
      </c>
      <c r="K14" s="739">
        <f t="shared" si="0"/>
        <v>0</v>
      </c>
      <c r="L14" s="738">
        <v>8</v>
      </c>
      <c r="M14" s="740">
        <f t="shared" si="0"/>
        <v>97</v>
      </c>
      <c r="N14" s="741"/>
      <c r="O14" s="742"/>
      <c r="P14" s="616"/>
      <c r="Q14" s="571"/>
      <c r="R14" s="571" t="s">
        <v>34</v>
      </c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</row>
    <row r="15" spans="1:45" s="681" customFormat="1" ht="33" customHeight="1">
      <c r="A15" s="618" t="s">
        <v>225</v>
      </c>
      <c r="B15" s="743" t="s">
        <v>33</v>
      </c>
      <c r="C15" s="584"/>
      <c r="D15" s="595">
        <v>1</v>
      </c>
      <c r="E15" s="595"/>
      <c r="F15" s="587"/>
      <c r="G15" s="744">
        <v>1.5</v>
      </c>
      <c r="H15" s="745">
        <f>G15*30</f>
        <v>45</v>
      </c>
      <c r="I15" s="746">
        <v>4</v>
      </c>
      <c r="J15" s="747"/>
      <c r="K15" s="747"/>
      <c r="L15" s="716" t="s">
        <v>294</v>
      </c>
      <c r="M15" s="748">
        <f>H15-I15</f>
        <v>41</v>
      </c>
      <c r="N15" s="716" t="s">
        <v>294</v>
      </c>
      <c r="O15" s="587"/>
      <c r="P15" s="616"/>
      <c r="Q15" s="684"/>
      <c r="R15" s="684" t="s">
        <v>36</v>
      </c>
      <c r="S15" s="684"/>
      <c r="T15" s="684"/>
      <c r="U15" s="684">
        <v>1</v>
      </c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684"/>
      <c r="AM15" s="684"/>
      <c r="AN15" s="684"/>
      <c r="AO15" s="684"/>
      <c r="AP15" s="684"/>
      <c r="AQ15" s="684"/>
      <c r="AR15" s="684"/>
      <c r="AS15" s="684"/>
    </row>
    <row r="16" spans="1:45" s="681" customFormat="1" ht="32.25" customHeight="1" thickBot="1">
      <c r="A16" s="618" t="s">
        <v>226</v>
      </c>
      <c r="B16" s="749" t="s">
        <v>33</v>
      </c>
      <c r="C16" s="750">
        <v>2</v>
      </c>
      <c r="D16" s="751"/>
      <c r="E16" s="751"/>
      <c r="F16" s="752"/>
      <c r="G16" s="753">
        <v>2</v>
      </c>
      <c r="H16" s="754">
        <f>G16*30</f>
        <v>60</v>
      </c>
      <c r="I16" s="755">
        <v>4</v>
      </c>
      <c r="J16" s="756"/>
      <c r="K16" s="756"/>
      <c r="L16" s="757" t="s">
        <v>294</v>
      </c>
      <c r="M16" s="758">
        <f>H16-I16</f>
        <v>56</v>
      </c>
      <c r="N16" s="750"/>
      <c r="O16" s="716" t="s">
        <v>294</v>
      </c>
      <c r="P16" s="616"/>
      <c r="Q16" s="684"/>
      <c r="R16" s="684" t="s">
        <v>38</v>
      </c>
      <c r="S16" s="684">
        <v>1</v>
      </c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</row>
    <row r="17" spans="1:45" s="6" customFormat="1" ht="33.75" customHeight="1" hidden="1">
      <c r="A17" s="759" t="s">
        <v>69</v>
      </c>
      <c r="B17" s="585"/>
      <c r="C17" s="586"/>
      <c r="D17" s="574"/>
      <c r="E17" s="574"/>
      <c r="F17" s="577"/>
      <c r="G17" s="585"/>
      <c r="H17" s="586"/>
      <c r="I17" s="574"/>
      <c r="J17" s="574"/>
      <c r="K17" s="574"/>
      <c r="L17" s="574"/>
      <c r="M17" s="577"/>
      <c r="P17" s="576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</row>
    <row r="18" spans="1:46" s="6" customFormat="1" ht="21.75" customHeight="1" thickBot="1">
      <c r="A18" s="1290" t="s">
        <v>227</v>
      </c>
      <c r="B18" s="1291"/>
      <c r="C18" s="1310"/>
      <c r="D18" s="1311"/>
      <c r="E18" s="1311"/>
      <c r="F18" s="1312"/>
      <c r="G18" s="760">
        <f aca="true" t="shared" si="1" ref="G18:M18">G12+G13+G14</f>
        <v>9.5</v>
      </c>
      <c r="H18" s="761">
        <f t="shared" si="1"/>
        <v>285</v>
      </c>
      <c r="I18" s="761">
        <f t="shared" si="1"/>
        <v>16</v>
      </c>
      <c r="J18" s="761">
        <v>8</v>
      </c>
      <c r="K18" s="761"/>
      <c r="L18" s="761">
        <v>8</v>
      </c>
      <c r="M18" s="762">
        <f t="shared" si="1"/>
        <v>269</v>
      </c>
      <c r="N18" s="763" t="s">
        <v>295</v>
      </c>
      <c r="O18" s="764" t="s">
        <v>295</v>
      </c>
      <c r="P18" s="765"/>
      <c r="Q18" s="575">
        <f aca="true" t="shared" si="2" ref="Q18:AS18">SUM(Q12:Q17)</f>
        <v>0</v>
      </c>
      <c r="R18" s="575">
        <f t="shared" si="2"/>
        <v>0</v>
      </c>
      <c r="S18" s="575">
        <f t="shared" si="2"/>
        <v>2</v>
      </c>
      <c r="T18" s="575">
        <f t="shared" si="2"/>
        <v>1</v>
      </c>
      <c r="U18" s="575">
        <f t="shared" si="2"/>
        <v>1</v>
      </c>
      <c r="V18" s="575">
        <f t="shared" si="2"/>
        <v>0</v>
      </c>
      <c r="W18" s="575">
        <f t="shared" si="2"/>
        <v>0</v>
      </c>
      <c r="X18" s="575">
        <f t="shared" si="2"/>
        <v>0</v>
      </c>
      <c r="Y18" s="575">
        <f t="shared" si="2"/>
        <v>0</v>
      </c>
      <c r="Z18" s="575">
        <f t="shared" si="2"/>
        <v>0</v>
      </c>
      <c r="AA18" s="575">
        <f t="shared" si="2"/>
        <v>0</v>
      </c>
      <c r="AB18" s="575">
        <f t="shared" si="2"/>
        <v>0</v>
      </c>
      <c r="AC18" s="575">
        <f t="shared" si="2"/>
        <v>0</v>
      </c>
      <c r="AD18" s="575">
        <f t="shared" si="2"/>
        <v>0</v>
      </c>
      <c r="AE18" s="575">
        <f t="shared" si="2"/>
        <v>0</v>
      </c>
      <c r="AF18" s="575">
        <f t="shared" si="2"/>
        <v>0</v>
      </c>
      <c r="AG18" s="575">
        <f t="shared" si="2"/>
        <v>0</v>
      </c>
      <c r="AH18" s="575">
        <f t="shared" si="2"/>
        <v>0</v>
      </c>
      <c r="AI18" s="575">
        <f t="shared" si="2"/>
        <v>0</v>
      </c>
      <c r="AJ18" s="575">
        <f t="shared" si="2"/>
        <v>0</v>
      </c>
      <c r="AK18" s="575">
        <f t="shared" si="2"/>
        <v>0</v>
      </c>
      <c r="AL18" s="575">
        <f t="shared" si="2"/>
        <v>0</v>
      </c>
      <c r="AM18" s="575">
        <f t="shared" si="2"/>
        <v>0</v>
      </c>
      <c r="AN18" s="575">
        <f t="shared" si="2"/>
        <v>0</v>
      </c>
      <c r="AO18" s="575">
        <f t="shared" si="2"/>
        <v>0</v>
      </c>
      <c r="AP18" s="575">
        <f t="shared" si="2"/>
        <v>0</v>
      </c>
      <c r="AQ18" s="575">
        <f t="shared" si="2"/>
        <v>0</v>
      </c>
      <c r="AR18" s="575">
        <f t="shared" si="2"/>
        <v>0</v>
      </c>
      <c r="AS18" s="575">
        <f t="shared" si="2"/>
        <v>0</v>
      </c>
      <c r="AT18" s="6">
        <f>30*G18</f>
        <v>285</v>
      </c>
    </row>
    <row r="19" spans="1:45" s="6" customFormat="1" ht="21.75" customHeight="1" thickBot="1">
      <c r="A19" s="1304" t="s">
        <v>216</v>
      </c>
      <c r="B19" s="1305"/>
      <c r="C19" s="1305"/>
      <c r="D19" s="1305"/>
      <c r="E19" s="1305"/>
      <c r="F19" s="1305"/>
      <c r="G19" s="1305"/>
      <c r="H19" s="1305"/>
      <c r="I19" s="1305"/>
      <c r="J19" s="1305"/>
      <c r="K19" s="1305"/>
      <c r="L19" s="1305"/>
      <c r="M19" s="1305"/>
      <c r="N19" s="1305"/>
      <c r="O19" s="1305"/>
      <c r="P19" s="1305"/>
      <c r="Q19" s="1305"/>
      <c r="R19" s="1305"/>
      <c r="S19" s="1305"/>
      <c r="T19" s="1305"/>
      <c r="U19" s="1305"/>
      <c r="V19" s="1305"/>
      <c r="W19" s="1305"/>
      <c r="X19" s="1305"/>
      <c r="Y19" s="1305"/>
      <c r="Z19" s="1305"/>
      <c r="AA19" s="1305"/>
      <c r="AB19" s="1305"/>
      <c r="AC19" s="1305"/>
      <c r="AD19" s="1305"/>
      <c r="AE19" s="1305"/>
      <c r="AF19" s="1305"/>
      <c r="AG19" s="1305"/>
      <c r="AH19" s="1305"/>
      <c r="AI19" s="1305"/>
      <c r="AJ19" s="1305"/>
      <c r="AK19" s="1305"/>
      <c r="AL19" s="1305"/>
      <c r="AM19" s="1305"/>
      <c r="AN19" s="1305"/>
      <c r="AO19" s="1305"/>
      <c r="AP19" s="1305"/>
      <c r="AQ19" s="1305"/>
      <c r="AR19" s="1305"/>
      <c r="AS19" s="1305"/>
    </row>
    <row r="20" spans="1:45" s="681" customFormat="1" ht="57.75" customHeight="1">
      <c r="A20" s="766" t="s">
        <v>241</v>
      </c>
      <c r="B20" s="767" t="s">
        <v>341</v>
      </c>
      <c r="C20" s="768">
        <v>1</v>
      </c>
      <c r="D20" s="722"/>
      <c r="E20" s="722"/>
      <c r="F20" s="769"/>
      <c r="G20" s="770">
        <v>4.5</v>
      </c>
      <c r="H20" s="771">
        <f>G20*30</f>
        <v>135</v>
      </c>
      <c r="I20" s="772">
        <v>8</v>
      </c>
      <c r="J20" s="773" t="s">
        <v>295</v>
      </c>
      <c r="K20" s="773"/>
      <c r="L20" s="773"/>
      <c r="M20" s="774">
        <f>H20-I20</f>
        <v>127</v>
      </c>
      <c r="N20" s="775" t="s">
        <v>295</v>
      </c>
      <c r="O20" s="776"/>
      <c r="P20" s="616"/>
      <c r="Q20" s="686"/>
      <c r="R20" s="687" t="s">
        <v>56</v>
      </c>
      <c r="S20" s="684"/>
      <c r="T20" s="684"/>
      <c r="U20" s="684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</row>
    <row r="21" spans="1:45" s="681" customFormat="1" ht="30" customHeight="1">
      <c r="A21" s="777" t="s">
        <v>254</v>
      </c>
      <c r="B21" s="720" t="s">
        <v>243</v>
      </c>
      <c r="C21" s="616">
        <v>1</v>
      </c>
      <c r="D21" s="778"/>
      <c r="E21" s="778"/>
      <c r="F21" s="779"/>
      <c r="G21" s="780">
        <v>4</v>
      </c>
      <c r="H21" s="616">
        <f>G21*30</f>
        <v>120</v>
      </c>
      <c r="I21" s="772">
        <v>8</v>
      </c>
      <c r="J21" s="781" t="s">
        <v>295</v>
      </c>
      <c r="K21" s="778"/>
      <c r="L21" s="778"/>
      <c r="M21" s="617">
        <f>H21-I21</f>
        <v>112</v>
      </c>
      <c r="N21" s="782" t="s">
        <v>295</v>
      </c>
      <c r="O21" s="617"/>
      <c r="P21" s="616"/>
      <c r="Q21" s="684"/>
      <c r="R21" s="684" t="s">
        <v>38</v>
      </c>
      <c r="S21" s="684">
        <v>1</v>
      </c>
      <c r="T21" s="684">
        <v>3</v>
      </c>
      <c r="U21" s="684">
        <v>3</v>
      </c>
      <c r="V21" s="684"/>
      <c r="W21" s="684"/>
      <c r="X21" s="684"/>
      <c r="Y21" s="684"/>
      <c r="Z21" s="684"/>
      <c r="AA21" s="684"/>
      <c r="AB21" s="684"/>
      <c r="AC21" s="684"/>
      <c r="AD21" s="684"/>
      <c r="AE21" s="684"/>
      <c r="AF21" s="684"/>
      <c r="AG21" s="684"/>
      <c r="AH21" s="684"/>
      <c r="AI21" s="684"/>
      <c r="AJ21" s="684"/>
      <c r="AK21" s="684"/>
      <c r="AL21" s="684"/>
      <c r="AM21" s="684"/>
      <c r="AN21" s="684"/>
      <c r="AO21" s="684"/>
      <c r="AP21" s="684"/>
      <c r="AQ21" s="684"/>
      <c r="AR21" s="684"/>
      <c r="AS21" s="684"/>
    </row>
    <row r="22" spans="1:25" s="681" customFormat="1" ht="50.25" customHeight="1">
      <c r="A22" s="777" t="s">
        <v>255</v>
      </c>
      <c r="B22" s="720" t="s">
        <v>268</v>
      </c>
      <c r="C22" s="783">
        <v>2</v>
      </c>
      <c r="D22" s="784"/>
      <c r="E22" s="778"/>
      <c r="F22" s="779"/>
      <c r="G22" s="785">
        <v>4.5</v>
      </c>
      <c r="H22" s="616">
        <f>G22*30</f>
        <v>135</v>
      </c>
      <c r="I22" s="772">
        <v>8</v>
      </c>
      <c r="J22" s="781" t="s">
        <v>295</v>
      </c>
      <c r="K22" s="778"/>
      <c r="L22" s="778"/>
      <c r="M22" s="617">
        <f>H22-I22</f>
        <v>127</v>
      </c>
      <c r="N22" s="786"/>
      <c r="O22" s="617" t="s">
        <v>295</v>
      </c>
      <c r="P22" s="616"/>
      <c r="R22" s="684"/>
      <c r="S22" s="684"/>
      <c r="T22" s="684"/>
      <c r="U22" s="684"/>
      <c r="X22" s="684"/>
      <c r="Y22" s="684"/>
    </row>
    <row r="23" spans="1:45" s="681" customFormat="1" ht="30.75" customHeight="1" thickBot="1">
      <c r="A23" s="787" t="s">
        <v>264</v>
      </c>
      <c r="B23" s="788" t="s">
        <v>219</v>
      </c>
      <c r="C23" s="789"/>
      <c r="D23" s="790">
        <v>2</v>
      </c>
      <c r="E23" s="791"/>
      <c r="F23" s="792"/>
      <c r="G23" s="793">
        <v>4.5</v>
      </c>
      <c r="H23" s="794">
        <f>G23*30</f>
        <v>135</v>
      </c>
      <c r="I23" s="772">
        <v>4</v>
      </c>
      <c r="J23" s="795" t="s">
        <v>294</v>
      </c>
      <c r="K23" s="796"/>
      <c r="L23" s="795"/>
      <c r="M23" s="797">
        <f>H23-I23</f>
        <v>131</v>
      </c>
      <c r="N23" s="798"/>
      <c r="O23" s="799" t="s">
        <v>294</v>
      </c>
      <c r="P23" s="800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</row>
    <row r="24" spans="1:46" s="6" customFormat="1" ht="21.75" customHeight="1" thickBot="1">
      <c r="A24" s="1290" t="s">
        <v>242</v>
      </c>
      <c r="B24" s="1291"/>
      <c r="C24" s="1287"/>
      <c r="D24" s="1288"/>
      <c r="E24" s="1288"/>
      <c r="F24" s="1289"/>
      <c r="G24" s="801">
        <f>G20+G21+G23+G22</f>
        <v>17.5</v>
      </c>
      <c r="H24" s="801">
        <f>H20+H21+H23+H22</f>
        <v>525</v>
      </c>
      <c r="I24" s="801">
        <f>I20+I21+I23+I22</f>
        <v>28</v>
      </c>
      <c r="J24" s="802">
        <v>28</v>
      </c>
      <c r="K24" s="802"/>
      <c r="L24" s="802"/>
      <c r="M24" s="801">
        <f>M20+M21+M23+M22</f>
        <v>497</v>
      </c>
      <c r="N24" s="763" t="s">
        <v>296</v>
      </c>
      <c r="O24" s="764" t="s">
        <v>307</v>
      </c>
      <c r="P24" s="765"/>
      <c r="Q24" s="578">
        <f aca="true" t="shared" si="3" ref="Q24:AS24">SUM(Q3:Q23)</f>
        <v>0</v>
      </c>
      <c r="R24" s="578">
        <f t="shared" si="3"/>
        <v>0</v>
      </c>
      <c r="S24" s="578">
        <f t="shared" si="3"/>
        <v>5</v>
      </c>
      <c r="T24" s="578">
        <f t="shared" si="3"/>
        <v>5</v>
      </c>
      <c r="U24" s="578">
        <f t="shared" si="3"/>
        <v>5</v>
      </c>
      <c r="V24" s="578">
        <f t="shared" si="3"/>
        <v>0</v>
      </c>
      <c r="W24" s="578">
        <f t="shared" si="3"/>
        <v>0</v>
      </c>
      <c r="X24" s="578">
        <f t="shared" si="3"/>
        <v>0</v>
      </c>
      <c r="Y24" s="578">
        <f t="shared" si="3"/>
        <v>0</v>
      </c>
      <c r="Z24" s="578">
        <f t="shared" si="3"/>
        <v>0</v>
      </c>
      <c r="AA24" s="578">
        <f t="shared" si="3"/>
        <v>0</v>
      </c>
      <c r="AB24" s="578">
        <f t="shared" si="3"/>
        <v>0</v>
      </c>
      <c r="AC24" s="578">
        <f t="shared" si="3"/>
        <v>0</v>
      </c>
      <c r="AD24" s="578">
        <f t="shared" si="3"/>
        <v>0</v>
      </c>
      <c r="AE24" s="578">
        <f t="shared" si="3"/>
        <v>0</v>
      </c>
      <c r="AF24" s="578">
        <f t="shared" si="3"/>
        <v>0</v>
      </c>
      <c r="AG24" s="578">
        <f t="shared" si="3"/>
        <v>0</v>
      </c>
      <c r="AH24" s="578">
        <f t="shared" si="3"/>
        <v>0</v>
      </c>
      <c r="AI24" s="578">
        <f t="shared" si="3"/>
        <v>0</v>
      </c>
      <c r="AJ24" s="578">
        <f t="shared" si="3"/>
        <v>0</v>
      </c>
      <c r="AK24" s="578">
        <f t="shared" si="3"/>
        <v>0</v>
      </c>
      <c r="AL24" s="578">
        <f t="shared" si="3"/>
        <v>0</v>
      </c>
      <c r="AM24" s="578">
        <f t="shared" si="3"/>
        <v>0</v>
      </c>
      <c r="AN24" s="578">
        <f t="shared" si="3"/>
        <v>0</v>
      </c>
      <c r="AO24" s="578">
        <f t="shared" si="3"/>
        <v>0</v>
      </c>
      <c r="AP24" s="578">
        <f t="shared" si="3"/>
        <v>0</v>
      </c>
      <c r="AQ24" s="578">
        <f t="shared" si="3"/>
        <v>0</v>
      </c>
      <c r="AR24" s="578">
        <f t="shared" si="3"/>
        <v>0</v>
      </c>
      <c r="AS24" s="578">
        <f t="shared" si="3"/>
        <v>0</v>
      </c>
      <c r="AT24" s="6">
        <f>30*G24</f>
        <v>525</v>
      </c>
    </row>
    <row r="25" spans="1:48" s="6" customFormat="1" ht="18" customHeight="1" thickBot="1">
      <c r="A25" s="1313" t="s">
        <v>265</v>
      </c>
      <c r="B25" s="1314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298"/>
      <c r="O25" s="1298"/>
      <c r="P25" s="1298"/>
      <c r="Q25" s="1298"/>
      <c r="R25" s="1298"/>
      <c r="S25" s="1298"/>
      <c r="T25" s="1298"/>
      <c r="U25" s="1298"/>
      <c r="V25" s="1298"/>
      <c r="W25" s="1298"/>
      <c r="X25" s="1298"/>
      <c r="Y25" s="1298"/>
      <c r="Z25" s="1298"/>
      <c r="AA25" s="1298"/>
      <c r="AB25" s="1298"/>
      <c r="AC25" s="1298"/>
      <c r="AD25" s="1298"/>
      <c r="AE25" s="1298"/>
      <c r="AF25" s="1298"/>
      <c r="AG25" s="1298"/>
      <c r="AH25" s="1298"/>
      <c r="AI25" s="1298"/>
      <c r="AJ25" s="1298"/>
      <c r="AK25" s="1298"/>
      <c r="AL25" s="1298"/>
      <c r="AM25" s="1298"/>
      <c r="AN25" s="1298"/>
      <c r="AO25" s="1298"/>
      <c r="AP25" s="1298"/>
      <c r="AQ25" s="1298"/>
      <c r="AR25" s="1298"/>
      <c r="AS25" s="1298"/>
      <c r="AT25" s="561"/>
      <c r="AU25" s="561"/>
      <c r="AV25" s="561"/>
    </row>
    <row r="26" spans="1:45" s="681" customFormat="1" ht="18" customHeight="1" thickBot="1">
      <c r="A26" s="803" t="s">
        <v>228</v>
      </c>
      <c r="B26" s="804" t="s">
        <v>309</v>
      </c>
      <c r="C26" s="805"/>
      <c r="D26" s="806">
        <v>1</v>
      </c>
      <c r="E26" s="807"/>
      <c r="F26" s="808"/>
      <c r="G26" s="809">
        <v>3</v>
      </c>
      <c r="H26" s="810">
        <v>90</v>
      </c>
      <c r="I26" s="807"/>
      <c r="J26" s="807"/>
      <c r="K26" s="807"/>
      <c r="L26" s="811" t="s">
        <v>326</v>
      </c>
      <c r="M26" s="709">
        <v>78</v>
      </c>
      <c r="N26" s="812" t="s">
        <v>326</v>
      </c>
      <c r="O26" s="709"/>
      <c r="P26" s="805"/>
      <c r="Q26" s="688"/>
      <c r="R26" s="688"/>
      <c r="S26" s="688"/>
      <c r="T26" s="688"/>
      <c r="U26" s="688"/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688"/>
      <c r="AG26" s="688"/>
      <c r="AH26" s="688"/>
      <c r="AI26" s="688"/>
      <c r="AJ26" s="688"/>
      <c r="AK26" s="688"/>
      <c r="AL26" s="688"/>
      <c r="AM26" s="688"/>
      <c r="AN26" s="688"/>
      <c r="AO26" s="688"/>
      <c r="AP26" s="688"/>
      <c r="AQ26" s="688"/>
      <c r="AR26" s="688"/>
      <c r="AS26" s="688"/>
    </row>
    <row r="27" spans="1:45" s="6" customFormat="1" ht="18" customHeight="1" thickBot="1">
      <c r="A27" s="813" t="s">
        <v>310</v>
      </c>
      <c r="B27" s="814" t="s">
        <v>132</v>
      </c>
      <c r="C27" s="815"/>
      <c r="D27" s="816">
        <v>3</v>
      </c>
      <c r="E27" s="816"/>
      <c r="F27" s="817"/>
      <c r="G27" s="664">
        <v>7.5</v>
      </c>
      <c r="H27" s="818">
        <f>G27*30</f>
        <v>225</v>
      </c>
      <c r="I27" s="819"/>
      <c r="J27" s="819"/>
      <c r="K27" s="819"/>
      <c r="L27" s="819"/>
      <c r="M27" s="820"/>
      <c r="N27" s="821"/>
      <c r="O27" s="822"/>
      <c r="P27" s="823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</row>
    <row r="28" spans="1:45" s="6" customFormat="1" ht="21.75" customHeight="1" thickBot="1">
      <c r="A28" s="1290" t="s">
        <v>229</v>
      </c>
      <c r="B28" s="1291"/>
      <c r="C28" s="1287"/>
      <c r="D28" s="1288"/>
      <c r="E28" s="1288"/>
      <c r="F28" s="1289"/>
      <c r="G28" s="801">
        <f>SUM(G26:G27)</f>
        <v>10.5</v>
      </c>
      <c r="H28" s="801">
        <f>SUM(H26:H27)</f>
        <v>315</v>
      </c>
      <c r="I28" s="824">
        <f>SUM(I27:I27)</f>
        <v>0</v>
      </c>
      <c r="J28" s="824">
        <f>SUM(J27:J27)</f>
        <v>0</v>
      </c>
      <c r="K28" s="824"/>
      <c r="L28" s="824">
        <v>12</v>
      </c>
      <c r="M28" s="824">
        <v>78</v>
      </c>
      <c r="N28" s="825" t="s">
        <v>326</v>
      </c>
      <c r="O28" s="764">
        <f aca="true" t="shared" si="4" ref="O28:AS28">SUM(O27:O27)</f>
        <v>0</v>
      </c>
      <c r="P28" s="765"/>
      <c r="Q28" s="579">
        <f t="shared" si="4"/>
        <v>0</v>
      </c>
      <c r="R28" s="579">
        <f t="shared" si="4"/>
        <v>0</v>
      </c>
      <c r="S28" s="579">
        <f t="shared" si="4"/>
        <v>0</v>
      </c>
      <c r="T28" s="579">
        <f t="shared" si="4"/>
        <v>0</v>
      </c>
      <c r="U28" s="579">
        <f t="shared" si="4"/>
        <v>0</v>
      </c>
      <c r="V28" s="579">
        <f t="shared" si="4"/>
        <v>0</v>
      </c>
      <c r="W28" s="579">
        <f t="shared" si="4"/>
        <v>0</v>
      </c>
      <c r="X28" s="579">
        <f t="shared" si="4"/>
        <v>0</v>
      </c>
      <c r="Y28" s="579">
        <f t="shared" si="4"/>
        <v>0</v>
      </c>
      <c r="Z28" s="579">
        <f t="shared" si="4"/>
        <v>0</v>
      </c>
      <c r="AA28" s="579">
        <f t="shared" si="4"/>
        <v>0</v>
      </c>
      <c r="AB28" s="579">
        <f t="shared" si="4"/>
        <v>0</v>
      </c>
      <c r="AC28" s="579">
        <f t="shared" si="4"/>
        <v>0</v>
      </c>
      <c r="AD28" s="579">
        <f t="shared" si="4"/>
        <v>0</v>
      </c>
      <c r="AE28" s="579">
        <f t="shared" si="4"/>
        <v>0</v>
      </c>
      <c r="AF28" s="579">
        <f t="shared" si="4"/>
        <v>0</v>
      </c>
      <c r="AG28" s="579">
        <f t="shared" si="4"/>
        <v>0</v>
      </c>
      <c r="AH28" s="579">
        <f t="shared" si="4"/>
        <v>0</v>
      </c>
      <c r="AI28" s="579">
        <f t="shared" si="4"/>
        <v>0</v>
      </c>
      <c r="AJ28" s="579">
        <f t="shared" si="4"/>
        <v>0</v>
      </c>
      <c r="AK28" s="579">
        <f t="shared" si="4"/>
        <v>0</v>
      </c>
      <c r="AL28" s="579">
        <f t="shared" si="4"/>
        <v>0</v>
      </c>
      <c r="AM28" s="579">
        <f t="shared" si="4"/>
        <v>0</v>
      </c>
      <c r="AN28" s="579">
        <f t="shared" si="4"/>
        <v>0</v>
      </c>
      <c r="AO28" s="579">
        <f t="shared" si="4"/>
        <v>0</v>
      </c>
      <c r="AP28" s="579">
        <f t="shared" si="4"/>
        <v>0</v>
      </c>
      <c r="AQ28" s="579">
        <f t="shared" si="4"/>
        <v>0</v>
      </c>
      <c r="AR28" s="579">
        <f t="shared" si="4"/>
        <v>0</v>
      </c>
      <c r="AS28" s="579">
        <f t="shared" si="4"/>
        <v>0</v>
      </c>
    </row>
    <row r="29" spans="1:45" s="6" customFormat="1" ht="21.75" customHeight="1" thickBot="1">
      <c r="A29" s="1295" t="s">
        <v>256</v>
      </c>
      <c r="B29" s="1296"/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7"/>
      <c r="O29" s="1297"/>
      <c r="P29" s="1298"/>
      <c r="Q29" s="1298"/>
      <c r="R29" s="1298"/>
      <c r="S29" s="1298"/>
      <c r="T29" s="1298"/>
      <c r="U29" s="1298"/>
      <c r="V29" s="1298"/>
      <c r="W29" s="1298"/>
      <c r="X29" s="1298"/>
      <c r="Y29" s="1298"/>
      <c r="Z29" s="1298"/>
      <c r="AA29" s="1298"/>
      <c r="AB29" s="1298"/>
      <c r="AC29" s="1298"/>
      <c r="AD29" s="1298"/>
      <c r="AE29" s="1298"/>
      <c r="AF29" s="1298"/>
      <c r="AG29" s="1298"/>
      <c r="AH29" s="1298"/>
      <c r="AI29" s="1298"/>
      <c r="AJ29" s="1298"/>
      <c r="AK29" s="1298"/>
      <c r="AL29" s="1298"/>
      <c r="AM29" s="1298"/>
      <c r="AN29" s="1298"/>
      <c r="AO29" s="1298"/>
      <c r="AP29" s="1298"/>
      <c r="AQ29" s="1298"/>
      <c r="AR29" s="1298"/>
      <c r="AS29" s="1298"/>
    </row>
    <row r="30" spans="1:45" s="6" customFormat="1" ht="16.5" customHeight="1" thickBot="1">
      <c r="A30" s="826" t="s">
        <v>138</v>
      </c>
      <c r="B30" s="827" t="s">
        <v>240</v>
      </c>
      <c r="C30" s="828"/>
      <c r="D30" s="829">
        <v>3</v>
      </c>
      <c r="E30" s="830"/>
      <c r="F30" s="831"/>
      <c r="G30" s="832">
        <v>22.5</v>
      </c>
      <c r="H30" s="833">
        <f>G30*30</f>
        <v>675</v>
      </c>
      <c r="I30" s="834"/>
      <c r="J30" s="834"/>
      <c r="K30" s="834"/>
      <c r="L30" s="835"/>
      <c r="M30" s="836"/>
      <c r="N30" s="837"/>
      <c r="O30" s="838"/>
      <c r="P30" s="839"/>
      <c r="Q30" s="593"/>
      <c r="R30" s="593"/>
      <c r="S30" s="593"/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3"/>
      <c r="AS30" s="593"/>
    </row>
    <row r="31" spans="1:45" s="6" customFormat="1" ht="16.5" customHeight="1" thickBot="1">
      <c r="A31" s="1290" t="s">
        <v>230</v>
      </c>
      <c r="B31" s="1291"/>
      <c r="C31" s="1287"/>
      <c r="D31" s="1288"/>
      <c r="E31" s="1288"/>
      <c r="F31" s="1289"/>
      <c r="G31" s="801">
        <f aca="true" t="shared" si="5" ref="G31:AS31">SUM(G30:G30)</f>
        <v>22.5</v>
      </c>
      <c r="H31" s="802">
        <f t="shared" si="5"/>
        <v>675</v>
      </c>
      <c r="I31" s="802">
        <f t="shared" si="5"/>
        <v>0</v>
      </c>
      <c r="J31" s="802">
        <f t="shared" si="5"/>
        <v>0</v>
      </c>
      <c r="K31" s="802"/>
      <c r="L31" s="802">
        <f t="shared" si="5"/>
        <v>0</v>
      </c>
      <c r="M31" s="802">
        <f t="shared" si="5"/>
        <v>0</v>
      </c>
      <c r="N31" s="840">
        <f t="shared" si="5"/>
        <v>0</v>
      </c>
      <c r="O31" s="841">
        <f t="shared" si="5"/>
        <v>0</v>
      </c>
      <c r="P31" s="842">
        <f t="shared" si="5"/>
        <v>0</v>
      </c>
      <c r="Q31" s="580">
        <f t="shared" si="5"/>
        <v>0</v>
      </c>
      <c r="R31" s="580">
        <f t="shared" si="5"/>
        <v>0</v>
      </c>
      <c r="S31" s="580">
        <f t="shared" si="5"/>
        <v>0</v>
      </c>
      <c r="T31" s="580">
        <f t="shared" si="5"/>
        <v>0</v>
      </c>
      <c r="U31" s="580">
        <f t="shared" si="5"/>
        <v>0</v>
      </c>
      <c r="V31" s="580">
        <f t="shared" si="5"/>
        <v>0</v>
      </c>
      <c r="W31" s="580">
        <f t="shared" si="5"/>
        <v>0</v>
      </c>
      <c r="X31" s="580">
        <f t="shared" si="5"/>
        <v>0</v>
      </c>
      <c r="Y31" s="580">
        <f t="shared" si="5"/>
        <v>0</v>
      </c>
      <c r="Z31" s="580">
        <f t="shared" si="5"/>
        <v>0</v>
      </c>
      <c r="AA31" s="580">
        <f t="shared" si="5"/>
        <v>0</v>
      </c>
      <c r="AB31" s="580">
        <f t="shared" si="5"/>
        <v>0</v>
      </c>
      <c r="AC31" s="580">
        <f t="shared" si="5"/>
        <v>0</v>
      </c>
      <c r="AD31" s="580">
        <f t="shared" si="5"/>
        <v>0</v>
      </c>
      <c r="AE31" s="580">
        <f t="shared" si="5"/>
        <v>0</v>
      </c>
      <c r="AF31" s="580">
        <f t="shared" si="5"/>
        <v>0</v>
      </c>
      <c r="AG31" s="580">
        <f t="shared" si="5"/>
        <v>0</v>
      </c>
      <c r="AH31" s="580">
        <f t="shared" si="5"/>
        <v>0</v>
      </c>
      <c r="AI31" s="580">
        <f t="shared" si="5"/>
        <v>0</v>
      </c>
      <c r="AJ31" s="580">
        <f t="shared" si="5"/>
        <v>0</v>
      </c>
      <c r="AK31" s="580">
        <f t="shared" si="5"/>
        <v>0</v>
      </c>
      <c r="AL31" s="580">
        <f t="shared" si="5"/>
        <v>0</v>
      </c>
      <c r="AM31" s="580">
        <f t="shared" si="5"/>
        <v>0</v>
      </c>
      <c r="AN31" s="580">
        <f t="shared" si="5"/>
        <v>0</v>
      </c>
      <c r="AO31" s="580">
        <f t="shared" si="5"/>
        <v>0</v>
      </c>
      <c r="AP31" s="580">
        <f t="shared" si="5"/>
        <v>0</v>
      </c>
      <c r="AQ31" s="580">
        <f t="shared" si="5"/>
        <v>0</v>
      </c>
      <c r="AR31" s="580">
        <f t="shared" si="5"/>
        <v>0</v>
      </c>
      <c r="AS31" s="580">
        <f t="shared" si="5"/>
        <v>0</v>
      </c>
    </row>
    <row r="32" spans="1:45" s="6" customFormat="1" ht="26.25" customHeight="1" thickBot="1">
      <c r="A32" s="1290" t="s">
        <v>231</v>
      </c>
      <c r="B32" s="1291"/>
      <c r="C32" s="1287"/>
      <c r="D32" s="1288"/>
      <c r="E32" s="1288"/>
      <c r="F32" s="1289"/>
      <c r="G32" s="801">
        <f>G18+G28+G31+G24</f>
        <v>60</v>
      </c>
      <c r="H32" s="802">
        <f>H18+H28+H31+H24</f>
        <v>1800</v>
      </c>
      <c r="I32" s="802">
        <f>I18+I28+I31+I24</f>
        <v>44</v>
      </c>
      <c r="J32" s="802">
        <f>J18+J28+J31+J24</f>
        <v>36</v>
      </c>
      <c r="K32" s="802"/>
      <c r="L32" s="802">
        <f>L18+L28+L31+L24</f>
        <v>20</v>
      </c>
      <c r="M32" s="802">
        <f>M18+M28+M31+M24</f>
        <v>844</v>
      </c>
      <c r="N32" s="825" t="s">
        <v>327</v>
      </c>
      <c r="O32" s="843" t="s">
        <v>308</v>
      </c>
      <c r="P32" s="765"/>
      <c r="Q32" s="578">
        <f aca="true" t="shared" si="6" ref="Q32:AS32">SUM(Q11:Q31)</f>
        <v>0</v>
      </c>
      <c r="R32" s="578">
        <f t="shared" si="6"/>
        <v>0</v>
      </c>
      <c r="S32" s="578">
        <f t="shared" si="6"/>
        <v>10</v>
      </c>
      <c r="T32" s="578">
        <f t="shared" si="6"/>
        <v>10</v>
      </c>
      <c r="U32" s="578">
        <f t="shared" si="6"/>
        <v>10</v>
      </c>
      <c r="V32" s="578">
        <f t="shared" si="6"/>
        <v>0</v>
      </c>
      <c r="W32" s="578">
        <f t="shared" si="6"/>
        <v>0</v>
      </c>
      <c r="X32" s="578">
        <f t="shared" si="6"/>
        <v>0</v>
      </c>
      <c r="Y32" s="578">
        <f t="shared" si="6"/>
        <v>0</v>
      </c>
      <c r="Z32" s="578">
        <f t="shared" si="6"/>
        <v>0</v>
      </c>
      <c r="AA32" s="578">
        <f t="shared" si="6"/>
        <v>0</v>
      </c>
      <c r="AB32" s="578">
        <f t="shared" si="6"/>
        <v>0</v>
      </c>
      <c r="AC32" s="578">
        <f t="shared" si="6"/>
        <v>0</v>
      </c>
      <c r="AD32" s="578">
        <f t="shared" si="6"/>
        <v>0</v>
      </c>
      <c r="AE32" s="578">
        <f t="shared" si="6"/>
        <v>0</v>
      </c>
      <c r="AF32" s="578">
        <f t="shared" si="6"/>
        <v>0</v>
      </c>
      <c r="AG32" s="578">
        <f t="shared" si="6"/>
        <v>0</v>
      </c>
      <c r="AH32" s="578">
        <f t="shared" si="6"/>
        <v>0</v>
      </c>
      <c r="AI32" s="578">
        <f t="shared" si="6"/>
        <v>0</v>
      </c>
      <c r="AJ32" s="578">
        <f t="shared" si="6"/>
        <v>0</v>
      </c>
      <c r="AK32" s="578">
        <f t="shared" si="6"/>
        <v>0</v>
      </c>
      <c r="AL32" s="578">
        <f t="shared" si="6"/>
        <v>0</v>
      </c>
      <c r="AM32" s="578">
        <f t="shared" si="6"/>
        <v>0</v>
      </c>
      <c r="AN32" s="578">
        <f t="shared" si="6"/>
        <v>0</v>
      </c>
      <c r="AO32" s="578">
        <f t="shared" si="6"/>
        <v>0</v>
      </c>
      <c r="AP32" s="578">
        <f t="shared" si="6"/>
        <v>0</v>
      </c>
      <c r="AQ32" s="578">
        <f t="shared" si="6"/>
        <v>0</v>
      </c>
      <c r="AR32" s="578">
        <f t="shared" si="6"/>
        <v>0</v>
      </c>
      <c r="AS32" s="578">
        <f t="shared" si="6"/>
        <v>0</v>
      </c>
    </row>
    <row r="33" spans="1:45" s="6" customFormat="1" ht="20.25" customHeight="1" thickBot="1">
      <c r="A33" s="1292" t="s">
        <v>232</v>
      </c>
      <c r="B33" s="1293"/>
      <c r="C33" s="1293"/>
      <c r="D33" s="1293"/>
      <c r="E33" s="1293"/>
      <c r="F33" s="1293"/>
      <c r="G33" s="1293"/>
      <c r="H33" s="1293"/>
      <c r="I33" s="1293"/>
      <c r="J33" s="1293"/>
      <c r="K33" s="1293"/>
      <c r="L33" s="1293"/>
      <c r="M33" s="1293"/>
      <c r="N33" s="1294"/>
      <c r="O33" s="1294"/>
      <c r="P33" s="1294"/>
      <c r="Q33" s="1294"/>
      <c r="R33" s="1294"/>
      <c r="S33" s="1294"/>
      <c r="T33" s="1294"/>
      <c r="U33" s="1294"/>
      <c r="V33" s="1294"/>
      <c r="W33" s="1294"/>
      <c r="X33" s="1294"/>
      <c r="Y33" s="1294"/>
      <c r="Z33" s="1294"/>
      <c r="AA33" s="1294"/>
      <c r="AB33" s="1294"/>
      <c r="AC33" s="1294"/>
      <c r="AD33" s="1294"/>
      <c r="AE33" s="1294"/>
      <c r="AF33" s="1294"/>
      <c r="AG33" s="1294"/>
      <c r="AH33" s="1294"/>
      <c r="AI33" s="1294"/>
      <c r="AJ33" s="1294"/>
      <c r="AK33" s="1294"/>
      <c r="AL33" s="1294"/>
      <c r="AM33" s="1294"/>
      <c r="AN33" s="1294"/>
      <c r="AO33" s="1294"/>
      <c r="AP33" s="1294"/>
      <c r="AQ33" s="1294"/>
      <c r="AR33" s="1294"/>
      <c r="AS33" s="1294"/>
    </row>
    <row r="34" spans="1:45" s="6" customFormat="1" ht="20.25" customHeight="1" thickBot="1">
      <c r="A34" s="1292" t="s">
        <v>214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315"/>
      <c r="X34" s="1315"/>
      <c r="Y34" s="1315"/>
      <c r="Z34" s="1315"/>
      <c r="AA34" s="1315"/>
      <c r="AB34" s="1315"/>
      <c r="AC34" s="1315"/>
      <c r="AD34" s="1315"/>
      <c r="AE34" s="1315"/>
      <c r="AF34" s="1315"/>
      <c r="AG34" s="1315"/>
      <c r="AH34" s="1315"/>
      <c r="AI34" s="1315"/>
      <c r="AJ34" s="1315"/>
      <c r="AK34" s="1315"/>
      <c r="AL34" s="1315"/>
      <c r="AM34" s="1315"/>
      <c r="AN34" s="1315"/>
      <c r="AO34" s="1315"/>
      <c r="AP34" s="1315"/>
      <c r="AQ34" s="1315"/>
      <c r="AR34" s="1315"/>
      <c r="AS34" s="1315"/>
    </row>
    <row r="35" spans="1:45" s="6" customFormat="1" ht="21.75" customHeight="1" thickBot="1">
      <c r="A35" s="1302" t="s">
        <v>280</v>
      </c>
      <c r="B35" s="1303"/>
      <c r="C35" s="1303"/>
      <c r="D35" s="1303"/>
      <c r="E35" s="1303"/>
      <c r="F35" s="1303"/>
      <c r="G35" s="1303"/>
      <c r="H35" s="1303"/>
      <c r="I35" s="1303"/>
      <c r="J35" s="1303"/>
      <c r="K35" s="1303"/>
      <c r="L35" s="1303"/>
      <c r="M35" s="1303"/>
      <c r="N35" s="1303"/>
      <c r="O35" s="1303"/>
      <c r="P35" s="1303"/>
      <c r="Q35" s="1303"/>
      <c r="R35" s="1303"/>
      <c r="S35" s="1303"/>
      <c r="T35" s="1303"/>
      <c r="U35" s="1303"/>
      <c r="V35" s="1303"/>
      <c r="W35" s="1303"/>
      <c r="X35" s="1303"/>
      <c r="Y35" s="1303"/>
      <c r="Z35" s="1303"/>
      <c r="AA35" s="1303"/>
      <c r="AB35" s="1303"/>
      <c r="AC35" s="1303"/>
      <c r="AD35" s="1303"/>
      <c r="AE35" s="1303"/>
      <c r="AF35" s="1303"/>
      <c r="AG35" s="1303"/>
      <c r="AH35" s="1303"/>
      <c r="AI35" s="1303"/>
      <c r="AJ35" s="1303"/>
      <c r="AK35" s="1303"/>
      <c r="AL35" s="1303"/>
      <c r="AM35" s="1303"/>
      <c r="AN35" s="1303"/>
      <c r="AO35" s="1303"/>
      <c r="AP35" s="1303"/>
      <c r="AQ35" s="1303"/>
      <c r="AR35" s="1303"/>
      <c r="AS35" s="1303"/>
    </row>
    <row r="36" spans="1:45" s="6" customFormat="1" ht="20.25" customHeight="1">
      <c r="A36" s="844" t="s">
        <v>244</v>
      </c>
      <c r="B36" s="671" t="s">
        <v>274</v>
      </c>
      <c r="C36" s="845"/>
      <c r="D36" s="846">
        <v>2</v>
      </c>
      <c r="E36" s="847"/>
      <c r="F36" s="848"/>
      <c r="G36" s="849">
        <v>4</v>
      </c>
      <c r="H36" s="850">
        <f>G36*30</f>
        <v>120</v>
      </c>
      <c r="I36" s="851">
        <v>8</v>
      </c>
      <c r="J36" s="852" t="s">
        <v>295</v>
      </c>
      <c r="K36" s="853"/>
      <c r="L36" s="853"/>
      <c r="M36" s="854">
        <f>H36-I36</f>
        <v>112</v>
      </c>
      <c r="N36" s="855"/>
      <c r="O36" s="856" t="s">
        <v>295</v>
      </c>
      <c r="P36" s="857"/>
      <c r="Q36" s="648"/>
      <c r="R36" s="648"/>
      <c r="S36" s="648"/>
      <c r="T36" s="648"/>
      <c r="U36" s="648"/>
      <c r="V36" s="648"/>
      <c r="W36" s="648"/>
      <c r="X36" s="648"/>
      <c r="Y36" s="648"/>
      <c r="Z36" s="648"/>
      <c r="AA36" s="648"/>
      <c r="AB36" s="648"/>
      <c r="AC36" s="648"/>
      <c r="AD36" s="648"/>
      <c r="AE36" s="648"/>
      <c r="AF36" s="648"/>
      <c r="AG36" s="648"/>
      <c r="AH36" s="648"/>
      <c r="AI36" s="648"/>
      <c r="AJ36" s="648"/>
      <c r="AK36" s="648"/>
      <c r="AL36" s="648"/>
      <c r="AM36" s="648"/>
      <c r="AN36" s="648"/>
      <c r="AO36" s="648"/>
      <c r="AP36" s="648"/>
      <c r="AQ36" s="648"/>
      <c r="AR36" s="648"/>
      <c r="AS36" s="648"/>
    </row>
    <row r="37" spans="1:18" s="6" customFormat="1" ht="36" customHeight="1">
      <c r="A37" s="858" t="s">
        <v>245</v>
      </c>
      <c r="B37" s="669" t="s">
        <v>334</v>
      </c>
      <c r="C37" s="859"/>
      <c r="D37" s="595">
        <v>2</v>
      </c>
      <c r="E37" s="619"/>
      <c r="F37" s="860"/>
      <c r="G37" s="623">
        <v>4</v>
      </c>
      <c r="H37" s="861">
        <f>G37*30</f>
        <v>120</v>
      </c>
      <c r="I37" s="862">
        <v>8</v>
      </c>
      <c r="J37" s="863" t="s">
        <v>295</v>
      </c>
      <c r="K37" s="619"/>
      <c r="L37" s="619"/>
      <c r="M37" s="864">
        <f>H37-I37</f>
        <v>112</v>
      </c>
      <c r="N37" s="821"/>
      <c r="O37" s="587" t="s">
        <v>295</v>
      </c>
      <c r="P37" s="865"/>
      <c r="R37" s="605"/>
    </row>
    <row r="38" spans="1:45" s="583" customFormat="1" ht="24.75" customHeight="1">
      <c r="A38" s="858" t="s">
        <v>246</v>
      </c>
      <c r="B38" s="594" t="s">
        <v>107</v>
      </c>
      <c r="C38" s="595"/>
      <c r="D38" s="595">
        <v>2</v>
      </c>
      <c r="E38" s="595"/>
      <c r="F38" s="595"/>
      <c r="G38" s="592">
        <v>4</v>
      </c>
      <c r="H38" s="591">
        <f>G38*30</f>
        <v>120</v>
      </c>
      <c r="I38" s="606">
        <v>8</v>
      </c>
      <c r="J38" s="607" t="s">
        <v>295</v>
      </c>
      <c r="K38" s="607"/>
      <c r="L38" s="607"/>
      <c r="M38" s="608">
        <f>H38-I38</f>
        <v>112</v>
      </c>
      <c r="N38" s="596"/>
      <c r="O38" s="587" t="s">
        <v>295</v>
      </c>
      <c r="P38" s="584"/>
      <c r="Q38" s="588"/>
      <c r="R38" s="587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89"/>
      <c r="AS38" s="589"/>
    </row>
    <row r="39" spans="1:45" s="6" customFormat="1" ht="25.5" customHeight="1" thickBot="1">
      <c r="A39" s="866" t="s">
        <v>246</v>
      </c>
      <c r="B39" s="867" t="s">
        <v>281</v>
      </c>
      <c r="C39" s="868"/>
      <c r="D39" s="869">
        <v>2</v>
      </c>
      <c r="E39" s="869"/>
      <c r="F39" s="870"/>
      <c r="G39" s="871">
        <v>4</v>
      </c>
      <c r="H39" s="872">
        <v>180</v>
      </c>
      <c r="I39" s="873"/>
      <c r="J39" s="874"/>
      <c r="K39" s="874"/>
      <c r="L39" s="874"/>
      <c r="M39" s="875"/>
      <c r="N39" s="876"/>
      <c r="O39" s="609"/>
      <c r="P39" s="877"/>
      <c r="Q39" s="610"/>
      <c r="R39" s="610"/>
      <c r="S39" s="610"/>
      <c r="T39" s="610"/>
      <c r="U39" s="610"/>
      <c r="V39" s="610"/>
      <c r="W39" s="610"/>
      <c r="X39" s="611"/>
      <c r="Y39" s="611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0"/>
      <c r="AN39" s="610"/>
      <c r="AO39" s="610"/>
      <c r="AP39" s="610"/>
      <c r="AQ39" s="610"/>
      <c r="AR39" s="610"/>
      <c r="AS39" s="610"/>
    </row>
    <row r="40" spans="1:45" s="6" customFormat="1" ht="19.5" customHeight="1" thickBot="1">
      <c r="A40" s="1274" t="s">
        <v>233</v>
      </c>
      <c r="B40" s="1275"/>
      <c r="C40" s="1306"/>
      <c r="D40" s="1307"/>
      <c r="E40" s="1307"/>
      <c r="F40" s="1308"/>
      <c r="G40" s="878">
        <f>G38</f>
        <v>4</v>
      </c>
      <c r="H40" s="879">
        <f>H38</f>
        <v>120</v>
      </c>
      <c r="I40" s="879">
        <f>I38</f>
        <v>8</v>
      </c>
      <c r="J40" s="879">
        <v>8</v>
      </c>
      <c r="K40" s="879">
        <f>K38</f>
        <v>0</v>
      </c>
      <c r="L40" s="879">
        <f>L38</f>
        <v>0</v>
      </c>
      <c r="M40" s="880">
        <f>M38</f>
        <v>112</v>
      </c>
      <c r="N40" s="763"/>
      <c r="O40" s="764" t="str">
        <f aca="true" t="shared" si="7" ref="O40:AS40">O38</f>
        <v>8/0</v>
      </c>
      <c r="P40" s="881">
        <f t="shared" si="7"/>
        <v>0</v>
      </c>
      <c r="Q40" s="579">
        <f t="shared" si="7"/>
        <v>0</v>
      </c>
      <c r="R40" s="579">
        <f t="shared" si="7"/>
        <v>0</v>
      </c>
      <c r="S40" s="579">
        <f t="shared" si="7"/>
        <v>0</v>
      </c>
      <c r="T40" s="579">
        <f t="shared" si="7"/>
        <v>0</v>
      </c>
      <c r="U40" s="579">
        <f t="shared" si="7"/>
        <v>0</v>
      </c>
      <c r="V40" s="579">
        <f t="shared" si="7"/>
        <v>0</v>
      </c>
      <c r="W40" s="579">
        <f t="shared" si="7"/>
        <v>0</v>
      </c>
      <c r="X40" s="579">
        <f t="shared" si="7"/>
        <v>0</v>
      </c>
      <c r="Y40" s="579">
        <f t="shared" si="7"/>
        <v>0</v>
      </c>
      <c r="Z40" s="579">
        <f t="shared" si="7"/>
        <v>0</v>
      </c>
      <c r="AA40" s="579">
        <f t="shared" si="7"/>
        <v>0</v>
      </c>
      <c r="AB40" s="579">
        <f t="shared" si="7"/>
        <v>0</v>
      </c>
      <c r="AC40" s="579">
        <f t="shared" si="7"/>
        <v>0</v>
      </c>
      <c r="AD40" s="579">
        <f t="shared" si="7"/>
        <v>0</v>
      </c>
      <c r="AE40" s="579">
        <f t="shared" si="7"/>
        <v>0</v>
      </c>
      <c r="AF40" s="579">
        <f t="shared" si="7"/>
        <v>0</v>
      </c>
      <c r="AG40" s="579">
        <f t="shared" si="7"/>
        <v>0</v>
      </c>
      <c r="AH40" s="579">
        <f t="shared" si="7"/>
        <v>0</v>
      </c>
      <c r="AI40" s="579">
        <f t="shared" si="7"/>
        <v>0</v>
      </c>
      <c r="AJ40" s="579">
        <f t="shared" si="7"/>
        <v>0</v>
      </c>
      <c r="AK40" s="579">
        <f t="shared" si="7"/>
        <v>0</v>
      </c>
      <c r="AL40" s="579">
        <f t="shared" si="7"/>
        <v>0</v>
      </c>
      <c r="AM40" s="579">
        <f t="shared" si="7"/>
        <v>0</v>
      </c>
      <c r="AN40" s="579">
        <f t="shared" si="7"/>
        <v>0</v>
      </c>
      <c r="AO40" s="579">
        <f t="shared" si="7"/>
        <v>0</v>
      </c>
      <c r="AP40" s="579">
        <f t="shared" si="7"/>
        <v>0</v>
      </c>
      <c r="AQ40" s="579">
        <f t="shared" si="7"/>
        <v>0</v>
      </c>
      <c r="AR40" s="579">
        <f t="shared" si="7"/>
        <v>0</v>
      </c>
      <c r="AS40" s="579">
        <f t="shared" si="7"/>
        <v>0</v>
      </c>
    </row>
    <row r="41" spans="1:46" s="573" customFormat="1" ht="22.5" customHeight="1" thickBot="1">
      <c r="A41" s="1304" t="s">
        <v>216</v>
      </c>
      <c r="B41" s="1305"/>
      <c r="C41" s="1305"/>
      <c r="D41" s="1305"/>
      <c r="E41" s="1305"/>
      <c r="F41" s="1305"/>
      <c r="G41" s="1305"/>
      <c r="H41" s="1305"/>
      <c r="I41" s="1305"/>
      <c r="J41" s="1305"/>
      <c r="K41" s="1305"/>
      <c r="L41" s="1305"/>
      <c r="M41" s="1305"/>
      <c r="N41" s="1305"/>
      <c r="O41" s="1305"/>
      <c r="P41" s="1305"/>
      <c r="Q41" s="1305"/>
      <c r="R41" s="1305"/>
      <c r="S41" s="1305"/>
      <c r="T41" s="1305"/>
      <c r="U41" s="1305"/>
      <c r="V41" s="1305"/>
      <c r="W41" s="1305"/>
      <c r="X41" s="1305"/>
      <c r="Y41" s="1305"/>
      <c r="Z41" s="1305"/>
      <c r="AA41" s="1305"/>
      <c r="AB41" s="1305"/>
      <c r="AC41" s="1305"/>
      <c r="AD41" s="1305"/>
      <c r="AE41" s="1305"/>
      <c r="AF41" s="1305"/>
      <c r="AG41" s="1305"/>
      <c r="AH41" s="1305"/>
      <c r="AI41" s="1305"/>
      <c r="AJ41" s="1305"/>
      <c r="AK41" s="1305"/>
      <c r="AL41" s="1305"/>
      <c r="AM41" s="1305"/>
      <c r="AN41" s="1305"/>
      <c r="AO41" s="1305"/>
      <c r="AP41" s="1305"/>
      <c r="AQ41" s="1305"/>
      <c r="AR41" s="1305"/>
      <c r="AS41" s="1305"/>
      <c r="AT41" s="561"/>
    </row>
    <row r="42" spans="1:46" s="573" customFormat="1" ht="18" customHeight="1" thickBot="1">
      <c r="A42" s="1302" t="s">
        <v>311</v>
      </c>
      <c r="B42" s="1303"/>
      <c r="C42" s="1303"/>
      <c r="D42" s="1303"/>
      <c r="E42" s="1303"/>
      <c r="F42" s="1303"/>
      <c r="G42" s="1303"/>
      <c r="H42" s="1309"/>
      <c r="I42" s="1309"/>
      <c r="J42" s="1309"/>
      <c r="K42" s="1309"/>
      <c r="L42" s="1309"/>
      <c r="M42" s="1309"/>
      <c r="N42" s="1303"/>
      <c r="O42" s="1303"/>
      <c r="P42" s="1303"/>
      <c r="Q42" s="1303"/>
      <c r="R42" s="1303"/>
      <c r="S42" s="1303"/>
      <c r="T42" s="1303"/>
      <c r="U42" s="1303"/>
      <c r="V42" s="1303"/>
      <c r="W42" s="1303"/>
      <c r="X42" s="1303"/>
      <c r="Y42" s="1303"/>
      <c r="Z42" s="1303"/>
      <c r="AA42" s="1303"/>
      <c r="AB42" s="1303"/>
      <c r="AC42" s="1303"/>
      <c r="AD42" s="1303"/>
      <c r="AE42" s="1303"/>
      <c r="AF42" s="1303"/>
      <c r="AG42" s="1303"/>
      <c r="AH42" s="1303"/>
      <c r="AI42" s="1303"/>
      <c r="AJ42" s="1303"/>
      <c r="AK42" s="1303"/>
      <c r="AL42" s="1303"/>
      <c r="AM42" s="1303"/>
      <c r="AN42" s="1303"/>
      <c r="AO42" s="1303"/>
      <c r="AP42" s="1303"/>
      <c r="AQ42" s="1303"/>
      <c r="AR42" s="1303"/>
      <c r="AS42" s="1303"/>
      <c r="AT42" s="561"/>
    </row>
    <row r="43" spans="1:46" s="573" customFormat="1" ht="37.5" customHeight="1">
      <c r="A43" s="597" t="s">
        <v>217</v>
      </c>
      <c r="B43" s="590" t="s">
        <v>79</v>
      </c>
      <c r="C43" s="598"/>
      <c r="D43" s="599"/>
      <c r="E43" s="599"/>
      <c r="F43" s="600"/>
      <c r="G43" s="612">
        <f>G44+G45</f>
        <v>7</v>
      </c>
      <c r="H43" s="613">
        <f aca="true" t="shared" si="8" ref="H43:H49">G43*30</f>
        <v>210</v>
      </c>
      <c r="I43" s="614">
        <f>I44+I45</f>
        <v>12</v>
      </c>
      <c r="J43" s="614">
        <v>8</v>
      </c>
      <c r="K43" s="614"/>
      <c r="L43" s="614">
        <v>4</v>
      </c>
      <c r="M43" s="615">
        <f>M44+M45</f>
        <v>198</v>
      </c>
      <c r="N43" s="602"/>
      <c r="O43" s="601"/>
      <c r="P43" s="603"/>
      <c r="Q43" s="604"/>
      <c r="R43" s="601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  <c r="AO43" s="583"/>
      <c r="AP43" s="583"/>
      <c r="AQ43" s="583"/>
      <c r="AR43" s="583"/>
      <c r="AS43" s="583"/>
      <c r="AT43" s="561"/>
    </row>
    <row r="44" spans="1:45" s="693" customFormat="1" ht="33" customHeight="1">
      <c r="A44" s="777" t="s">
        <v>278</v>
      </c>
      <c r="B44" s="882" t="s">
        <v>79</v>
      </c>
      <c r="C44" s="883"/>
      <c r="D44" s="884" t="s">
        <v>266</v>
      </c>
      <c r="E44" s="884"/>
      <c r="F44" s="885"/>
      <c r="G44" s="886">
        <v>6</v>
      </c>
      <c r="H44" s="887">
        <f t="shared" si="8"/>
        <v>180</v>
      </c>
      <c r="I44" s="888">
        <v>8</v>
      </c>
      <c r="J44" s="888" t="s">
        <v>295</v>
      </c>
      <c r="K44" s="888"/>
      <c r="L44" s="888"/>
      <c r="M44" s="889">
        <f aca="true" t="shared" si="9" ref="M44:M49">H44-I44</f>
        <v>172</v>
      </c>
      <c r="N44" s="890" t="s">
        <v>295</v>
      </c>
      <c r="O44" s="891"/>
      <c r="P44" s="887"/>
      <c r="Q44" s="691"/>
      <c r="R44" s="690"/>
      <c r="S44" s="692"/>
      <c r="T44" s="692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  <c r="AS44" s="692"/>
    </row>
    <row r="45" spans="1:18" s="693" customFormat="1" ht="31.5">
      <c r="A45" s="777" t="s">
        <v>279</v>
      </c>
      <c r="B45" s="892" t="s">
        <v>342</v>
      </c>
      <c r="C45" s="887"/>
      <c r="D45" s="888"/>
      <c r="E45" s="893"/>
      <c r="F45" s="748">
        <v>2</v>
      </c>
      <c r="G45" s="894">
        <v>1</v>
      </c>
      <c r="H45" s="887">
        <f t="shared" si="8"/>
        <v>30</v>
      </c>
      <c r="I45" s="888">
        <v>4</v>
      </c>
      <c r="J45" s="888"/>
      <c r="K45" s="888"/>
      <c r="L45" s="888" t="s">
        <v>294</v>
      </c>
      <c r="M45" s="889">
        <f t="shared" si="9"/>
        <v>26</v>
      </c>
      <c r="N45" s="895"/>
      <c r="O45" s="896" t="s">
        <v>294</v>
      </c>
      <c r="P45" s="897"/>
      <c r="Q45" s="698"/>
      <c r="R45" s="699"/>
    </row>
    <row r="46" spans="1:18" s="693" customFormat="1" ht="19.5" customHeight="1">
      <c r="A46" s="777" t="s">
        <v>282</v>
      </c>
      <c r="B46" s="898" t="s">
        <v>92</v>
      </c>
      <c r="C46" s="899"/>
      <c r="D46" s="888">
        <v>1</v>
      </c>
      <c r="E46" s="900"/>
      <c r="F46" s="891"/>
      <c r="G46" s="901">
        <v>6</v>
      </c>
      <c r="H46" s="591">
        <f t="shared" si="8"/>
        <v>180</v>
      </c>
      <c r="I46" s="902">
        <v>8</v>
      </c>
      <c r="J46" s="902" t="s">
        <v>295</v>
      </c>
      <c r="K46" s="902"/>
      <c r="L46" s="902"/>
      <c r="M46" s="891">
        <f t="shared" si="9"/>
        <v>172</v>
      </c>
      <c r="N46" s="903" t="s">
        <v>295</v>
      </c>
      <c r="O46" s="889"/>
      <c r="P46" s="887"/>
      <c r="Q46" s="691"/>
      <c r="R46" s="689"/>
    </row>
    <row r="47" spans="1:18" s="693" customFormat="1" ht="33" customHeight="1">
      <c r="A47" s="777" t="s">
        <v>283</v>
      </c>
      <c r="B47" s="898" t="s">
        <v>97</v>
      </c>
      <c r="C47" s="899"/>
      <c r="D47" s="888">
        <v>1</v>
      </c>
      <c r="E47" s="900"/>
      <c r="F47" s="891"/>
      <c r="G47" s="901">
        <v>4</v>
      </c>
      <c r="H47" s="591">
        <f t="shared" si="8"/>
        <v>120</v>
      </c>
      <c r="I47" s="902">
        <v>8</v>
      </c>
      <c r="J47" s="902" t="s">
        <v>295</v>
      </c>
      <c r="K47" s="902"/>
      <c r="L47" s="902"/>
      <c r="M47" s="891">
        <f t="shared" si="9"/>
        <v>112</v>
      </c>
      <c r="N47" s="903" t="s">
        <v>295</v>
      </c>
      <c r="O47" s="903"/>
      <c r="P47" s="887"/>
      <c r="Q47" s="691"/>
      <c r="R47" s="689"/>
    </row>
    <row r="48" spans="1:18" s="693" customFormat="1" ht="33" customHeight="1">
      <c r="A48" s="777" t="s">
        <v>218</v>
      </c>
      <c r="B48" s="904" t="s">
        <v>94</v>
      </c>
      <c r="C48" s="591"/>
      <c r="D48" s="888">
        <v>2</v>
      </c>
      <c r="E48" s="900"/>
      <c r="F48" s="905"/>
      <c r="G48" s="901">
        <v>6</v>
      </c>
      <c r="H48" s="591">
        <f t="shared" si="8"/>
        <v>180</v>
      </c>
      <c r="I48" s="902">
        <v>8</v>
      </c>
      <c r="J48" s="902" t="s">
        <v>294</v>
      </c>
      <c r="K48" s="902" t="s">
        <v>294</v>
      </c>
      <c r="L48" s="902"/>
      <c r="M48" s="891">
        <f t="shared" si="9"/>
        <v>172</v>
      </c>
      <c r="N48" s="895"/>
      <c r="O48" s="906" t="s">
        <v>295</v>
      </c>
      <c r="P48" s="897"/>
      <c r="Q48" s="698"/>
      <c r="R48" s="699"/>
    </row>
    <row r="49" spans="1:18" s="693" customFormat="1" ht="30.75" customHeight="1" thickBot="1">
      <c r="A49" s="907" t="s">
        <v>239</v>
      </c>
      <c r="B49" s="908" t="s">
        <v>267</v>
      </c>
      <c r="C49" s="909"/>
      <c r="D49" s="910">
        <v>2</v>
      </c>
      <c r="E49" s="911"/>
      <c r="F49" s="912"/>
      <c r="G49" s="913">
        <v>3</v>
      </c>
      <c r="H49" s="909">
        <f t="shared" si="8"/>
        <v>90</v>
      </c>
      <c r="I49" s="914">
        <v>4</v>
      </c>
      <c r="J49" s="914" t="s">
        <v>294</v>
      </c>
      <c r="K49" s="914"/>
      <c r="L49" s="914"/>
      <c r="M49" s="915">
        <f t="shared" si="9"/>
        <v>86</v>
      </c>
      <c r="N49" s="916"/>
      <c r="O49" s="917" t="s">
        <v>294</v>
      </c>
      <c r="P49" s="918"/>
      <c r="Q49" s="700"/>
      <c r="R49" s="701"/>
    </row>
    <row r="50" spans="1:45" s="681" customFormat="1" ht="48.75" customHeight="1">
      <c r="A50" s="919" t="s">
        <v>248</v>
      </c>
      <c r="B50" s="920" t="s">
        <v>335</v>
      </c>
      <c r="C50" s="921"/>
      <c r="D50" s="922">
        <v>1</v>
      </c>
      <c r="E50" s="922"/>
      <c r="F50" s="923"/>
      <c r="G50" s="924">
        <v>4.5</v>
      </c>
      <c r="H50" s="925">
        <f>G50*30</f>
        <v>135</v>
      </c>
      <c r="I50" s="708">
        <v>8</v>
      </c>
      <c r="J50" s="708" t="s">
        <v>294</v>
      </c>
      <c r="K50" s="708" t="s">
        <v>294</v>
      </c>
      <c r="L50" s="708"/>
      <c r="M50" s="926">
        <f>H50-I50</f>
        <v>127</v>
      </c>
      <c r="N50" s="718" t="s">
        <v>295</v>
      </c>
      <c r="O50" s="927"/>
      <c r="P50" s="707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79"/>
      <c r="AO50" s="679"/>
      <c r="AP50" s="679"/>
      <c r="AQ50" s="679"/>
      <c r="AR50" s="679"/>
      <c r="AS50" s="679"/>
    </row>
    <row r="51" spans="1:48" s="6" customFormat="1" ht="34.5" customHeight="1">
      <c r="A51" s="618" t="s">
        <v>249</v>
      </c>
      <c r="B51" s="670" t="s">
        <v>336</v>
      </c>
      <c r="C51" s="768"/>
      <c r="D51" s="722">
        <v>2</v>
      </c>
      <c r="E51" s="722"/>
      <c r="F51" s="928"/>
      <c r="G51" s="623">
        <v>4.5</v>
      </c>
      <c r="H51" s="624">
        <f>G51*30</f>
        <v>135</v>
      </c>
      <c r="I51" s="619">
        <v>8</v>
      </c>
      <c r="J51" s="619" t="s">
        <v>294</v>
      </c>
      <c r="K51" s="619"/>
      <c r="L51" s="619" t="s">
        <v>294</v>
      </c>
      <c r="M51" s="625">
        <f>H51-I51</f>
        <v>127</v>
      </c>
      <c r="N51" s="616"/>
      <c r="O51" s="617" t="s">
        <v>295</v>
      </c>
      <c r="P51" s="783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61"/>
      <c r="AU51" s="561"/>
      <c r="AV51" s="561"/>
    </row>
    <row r="52" spans="1:45" s="6" customFormat="1" ht="50.25" customHeight="1">
      <c r="A52" s="618" t="s">
        <v>284</v>
      </c>
      <c r="B52" s="671" t="s">
        <v>337</v>
      </c>
      <c r="C52" s="768"/>
      <c r="D52" s="722"/>
      <c r="E52" s="722"/>
      <c r="F52" s="928"/>
      <c r="G52" s="623">
        <f>G53+G54</f>
        <v>7.5</v>
      </c>
      <c r="H52" s="624">
        <f aca="true" t="shared" si="10" ref="H52:M52">H53+H54</f>
        <v>225</v>
      </c>
      <c r="I52" s="619">
        <v>16</v>
      </c>
      <c r="J52" s="619">
        <v>8</v>
      </c>
      <c r="K52" s="620">
        <f t="shared" si="10"/>
        <v>0</v>
      </c>
      <c r="L52" s="672" t="s">
        <v>344</v>
      </c>
      <c r="M52" s="619">
        <f t="shared" si="10"/>
        <v>209</v>
      </c>
      <c r="N52" s="616"/>
      <c r="O52" s="929"/>
      <c r="P52" s="783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</row>
    <row r="53" spans="1:45" s="681" customFormat="1" ht="48.75" customHeight="1">
      <c r="A53" s="618" t="s">
        <v>285</v>
      </c>
      <c r="B53" s="892" t="s">
        <v>337</v>
      </c>
      <c r="C53" s="768"/>
      <c r="D53" s="722">
        <v>1</v>
      </c>
      <c r="E53" s="722"/>
      <c r="F53" s="928"/>
      <c r="G53" s="785">
        <v>6</v>
      </c>
      <c r="H53" s="783">
        <f>G53*30</f>
        <v>180</v>
      </c>
      <c r="I53" s="778">
        <v>12</v>
      </c>
      <c r="J53" s="778" t="s">
        <v>295</v>
      </c>
      <c r="K53" s="778"/>
      <c r="L53" s="930" t="s">
        <v>345</v>
      </c>
      <c r="M53" s="784">
        <f>H53-I53</f>
        <v>168</v>
      </c>
      <c r="N53" s="931" t="s">
        <v>346</v>
      </c>
      <c r="O53" s="929"/>
      <c r="P53" s="783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</row>
    <row r="54" spans="1:67" s="702" customFormat="1" ht="56.25" customHeight="1">
      <c r="A54" s="618" t="s">
        <v>286</v>
      </c>
      <c r="B54" s="892" t="s">
        <v>338</v>
      </c>
      <c r="C54" s="768"/>
      <c r="D54" s="722"/>
      <c r="E54" s="722">
        <v>2</v>
      </c>
      <c r="F54" s="928"/>
      <c r="G54" s="932">
        <v>1.5</v>
      </c>
      <c r="H54" s="933">
        <f>G54*30</f>
        <v>45</v>
      </c>
      <c r="I54" s="772">
        <v>4</v>
      </c>
      <c r="J54" s="773"/>
      <c r="K54" s="773"/>
      <c r="L54" s="773" t="s">
        <v>294</v>
      </c>
      <c r="M54" s="774">
        <f>H54-I54</f>
        <v>41</v>
      </c>
      <c r="N54" s="775"/>
      <c r="O54" s="934" t="s">
        <v>294</v>
      </c>
      <c r="P54" s="935"/>
      <c r="Q54" s="686"/>
      <c r="R54" s="686" t="s">
        <v>75</v>
      </c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6"/>
      <c r="AL54" s="686"/>
      <c r="AM54" s="686"/>
      <c r="AN54" s="686"/>
      <c r="AO54" s="686"/>
      <c r="AP54" s="686"/>
      <c r="AQ54" s="686"/>
      <c r="AR54" s="686"/>
      <c r="AS54" s="686"/>
      <c r="AW54" s="681"/>
      <c r="AX54" s="681"/>
      <c r="AY54" s="681"/>
      <c r="AZ54" s="681"/>
      <c r="BA54" s="681"/>
      <c r="BB54" s="681"/>
      <c r="BC54" s="681"/>
      <c r="BD54" s="681"/>
      <c r="BE54" s="681"/>
      <c r="BF54" s="681"/>
      <c r="BG54" s="681"/>
      <c r="BH54" s="681"/>
      <c r="BI54" s="681"/>
      <c r="BJ54" s="681"/>
      <c r="BK54" s="681"/>
      <c r="BL54" s="681"/>
      <c r="BM54" s="681"/>
      <c r="BN54" s="681"/>
      <c r="BO54" s="681"/>
    </row>
    <row r="55" spans="1:45" s="681" customFormat="1" ht="33.75" customHeight="1">
      <c r="A55" s="618" t="s">
        <v>287</v>
      </c>
      <c r="B55" s="936" t="s">
        <v>339</v>
      </c>
      <c r="C55" s="768"/>
      <c r="D55" s="722">
        <v>2</v>
      </c>
      <c r="E55" s="722"/>
      <c r="F55" s="928"/>
      <c r="G55" s="623">
        <v>4.5</v>
      </c>
      <c r="H55" s="624">
        <f>G55*30</f>
        <v>135</v>
      </c>
      <c r="I55" s="619">
        <v>4</v>
      </c>
      <c r="J55" s="619" t="s">
        <v>294</v>
      </c>
      <c r="K55" s="619"/>
      <c r="L55" s="619"/>
      <c r="M55" s="625">
        <f>H55-I55</f>
        <v>131</v>
      </c>
      <c r="N55" s="616"/>
      <c r="O55" s="617" t="s">
        <v>294</v>
      </c>
      <c r="P55" s="783"/>
      <c r="Q55" s="684"/>
      <c r="R55" s="684"/>
      <c r="S55" s="684"/>
      <c r="T55" s="684"/>
      <c r="U55" s="684"/>
      <c r="V55" s="684"/>
      <c r="W55" s="684"/>
      <c r="X55" s="684"/>
      <c r="Y55" s="684"/>
      <c r="Z55" s="684"/>
      <c r="AA55" s="684"/>
      <c r="AB55" s="684"/>
      <c r="AC55" s="684"/>
      <c r="AD55" s="684"/>
      <c r="AE55" s="684"/>
      <c r="AF55" s="684"/>
      <c r="AG55" s="684"/>
      <c r="AH55" s="684"/>
      <c r="AI55" s="684"/>
      <c r="AJ55" s="684"/>
      <c r="AK55" s="684"/>
      <c r="AL55" s="684"/>
      <c r="AM55" s="684"/>
      <c r="AN55" s="684"/>
      <c r="AO55" s="684"/>
      <c r="AP55" s="684"/>
      <c r="AQ55" s="684"/>
      <c r="AR55" s="684"/>
      <c r="AS55" s="684"/>
    </row>
    <row r="56" spans="1:45" s="681" customFormat="1" ht="38.25" customHeight="1" thickBot="1">
      <c r="A56" s="907" t="s">
        <v>269</v>
      </c>
      <c r="B56" s="937" t="s">
        <v>340</v>
      </c>
      <c r="C56" s="938"/>
      <c r="D56" s="939">
        <v>1</v>
      </c>
      <c r="E56" s="939"/>
      <c r="F56" s="940"/>
      <c r="G56" s="623">
        <v>5</v>
      </c>
      <c r="H56" s="941">
        <f>G56*30</f>
        <v>150</v>
      </c>
      <c r="I56" s="942">
        <v>8</v>
      </c>
      <c r="J56" s="943" t="s">
        <v>295</v>
      </c>
      <c r="K56" s="943"/>
      <c r="L56" s="943"/>
      <c r="M56" s="944">
        <f aca="true" t="shared" si="11" ref="M56:M63">H56-I56</f>
        <v>142</v>
      </c>
      <c r="N56" s="945" t="s">
        <v>295</v>
      </c>
      <c r="O56" s="946"/>
      <c r="P56" s="733"/>
      <c r="Q56" s="694"/>
      <c r="R56" s="695"/>
      <c r="S56" s="695"/>
      <c r="T56" s="695"/>
      <c r="U56" s="695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</row>
    <row r="57" spans="1:45" s="681" customFormat="1" ht="33" customHeight="1">
      <c r="A57" s="919" t="s">
        <v>250</v>
      </c>
      <c r="B57" s="947" t="s">
        <v>271</v>
      </c>
      <c r="C57" s="948"/>
      <c r="D57" s="949"/>
      <c r="E57" s="949"/>
      <c r="F57" s="950"/>
      <c r="G57" s="951">
        <v>6</v>
      </c>
      <c r="H57" s="952">
        <f aca="true" t="shared" si="12" ref="H57:H63">G57*30</f>
        <v>180</v>
      </c>
      <c r="I57" s="953">
        <f>J57+K57+L57</f>
        <v>90</v>
      </c>
      <c r="J57" s="954">
        <v>45</v>
      </c>
      <c r="K57" s="955"/>
      <c r="L57" s="955">
        <v>45</v>
      </c>
      <c r="M57" s="956">
        <f t="shared" si="11"/>
        <v>90</v>
      </c>
      <c r="N57" s="833"/>
      <c r="O57" s="957"/>
      <c r="P57" s="718"/>
      <c r="Q57" s="679"/>
      <c r="R57" s="680" t="s">
        <v>64</v>
      </c>
      <c r="S57" s="679"/>
      <c r="T57" s="679"/>
      <c r="U57" s="679"/>
      <c r="V57" s="679"/>
      <c r="W57" s="679"/>
      <c r="X57" s="679"/>
      <c r="Y57" s="679"/>
      <c r="Z57" s="679"/>
      <c r="AA57" s="679"/>
      <c r="AB57" s="679"/>
      <c r="AC57" s="679"/>
      <c r="AD57" s="679"/>
      <c r="AE57" s="679"/>
      <c r="AF57" s="679"/>
      <c r="AG57" s="679"/>
      <c r="AH57" s="679"/>
      <c r="AI57" s="679"/>
      <c r="AJ57" s="679"/>
      <c r="AK57" s="679"/>
      <c r="AL57" s="679"/>
      <c r="AM57" s="679"/>
      <c r="AN57" s="679"/>
      <c r="AO57" s="679"/>
      <c r="AP57" s="679"/>
      <c r="AQ57" s="679"/>
      <c r="AR57" s="679"/>
      <c r="AS57" s="679"/>
    </row>
    <row r="58" spans="1:45" s="681" customFormat="1" ht="33" customHeight="1">
      <c r="A58" s="618" t="s">
        <v>288</v>
      </c>
      <c r="B58" s="958" t="s">
        <v>271</v>
      </c>
      <c r="C58" s="959"/>
      <c r="D58" s="305">
        <v>2</v>
      </c>
      <c r="E58" s="305"/>
      <c r="F58" s="960"/>
      <c r="G58" s="961">
        <v>5</v>
      </c>
      <c r="H58" s="959">
        <f t="shared" si="12"/>
        <v>150</v>
      </c>
      <c r="I58" s="962">
        <v>8</v>
      </c>
      <c r="J58" s="963" t="s">
        <v>294</v>
      </c>
      <c r="K58" s="305"/>
      <c r="L58" s="305" t="s">
        <v>294</v>
      </c>
      <c r="M58" s="964">
        <f t="shared" si="11"/>
        <v>142</v>
      </c>
      <c r="N58" s="965"/>
      <c r="O58" s="964" t="s">
        <v>295</v>
      </c>
      <c r="P58" s="616"/>
      <c r="Q58" s="684"/>
      <c r="R58" s="684" t="s">
        <v>36</v>
      </c>
      <c r="S58" s="684">
        <v>1</v>
      </c>
      <c r="T58" s="684">
        <v>1</v>
      </c>
      <c r="U58" s="684">
        <v>2</v>
      </c>
      <c r="V58" s="684"/>
      <c r="W58" s="684"/>
      <c r="X58" s="684"/>
      <c r="Y58" s="684"/>
      <c r="Z58" s="684"/>
      <c r="AA58" s="684"/>
      <c r="AB58" s="684"/>
      <c r="AC58" s="684"/>
      <c r="AD58" s="684"/>
      <c r="AE58" s="684"/>
      <c r="AF58" s="684"/>
      <c r="AG58" s="684"/>
      <c r="AH58" s="684"/>
      <c r="AI58" s="684"/>
      <c r="AJ58" s="684"/>
      <c r="AK58" s="684"/>
      <c r="AL58" s="684"/>
      <c r="AM58" s="684"/>
      <c r="AN58" s="684"/>
      <c r="AO58" s="684"/>
      <c r="AP58" s="684"/>
      <c r="AQ58" s="684"/>
      <c r="AR58" s="684"/>
      <c r="AS58" s="684"/>
    </row>
    <row r="59" spans="1:45" s="681" customFormat="1" ht="33.75" customHeight="1">
      <c r="A59" s="618" t="s">
        <v>289</v>
      </c>
      <c r="B59" s="958" t="s">
        <v>272</v>
      </c>
      <c r="C59" s="959"/>
      <c r="D59" s="305"/>
      <c r="E59" s="305"/>
      <c r="F59" s="960">
        <v>2</v>
      </c>
      <c r="G59" s="961">
        <v>1</v>
      </c>
      <c r="H59" s="959">
        <f t="shared" si="12"/>
        <v>30</v>
      </c>
      <c r="I59" s="962">
        <v>4</v>
      </c>
      <c r="J59" s="963"/>
      <c r="K59" s="305"/>
      <c r="L59" s="305" t="s">
        <v>294</v>
      </c>
      <c r="M59" s="964">
        <f t="shared" si="11"/>
        <v>26</v>
      </c>
      <c r="N59" s="965"/>
      <c r="O59" s="964" t="s">
        <v>294</v>
      </c>
      <c r="P59" s="616"/>
      <c r="Q59" s="684"/>
      <c r="R59" s="684" t="s">
        <v>38</v>
      </c>
      <c r="S59" s="684">
        <v>1</v>
      </c>
      <c r="T59" s="684">
        <v>2</v>
      </c>
      <c r="U59" s="684">
        <v>2</v>
      </c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  <c r="AL59" s="684"/>
      <c r="AM59" s="684"/>
      <c r="AN59" s="684"/>
      <c r="AO59" s="684"/>
      <c r="AP59" s="684"/>
      <c r="AQ59" s="684"/>
      <c r="AR59" s="684"/>
      <c r="AS59" s="684"/>
    </row>
    <row r="60" spans="1:45" s="681" customFormat="1" ht="18.75" customHeight="1">
      <c r="A60" s="966" t="s">
        <v>251</v>
      </c>
      <c r="B60" s="967" t="s">
        <v>273</v>
      </c>
      <c r="C60" s="959"/>
      <c r="D60" s="305">
        <v>1</v>
      </c>
      <c r="E60" s="305"/>
      <c r="F60" s="960"/>
      <c r="G60" s="968">
        <v>6</v>
      </c>
      <c r="H60" s="969">
        <f t="shared" si="12"/>
        <v>180</v>
      </c>
      <c r="I60" s="970">
        <v>8</v>
      </c>
      <c r="J60" s="970" t="s">
        <v>295</v>
      </c>
      <c r="K60" s="970">
        <f>SUM(K61:K61)</f>
        <v>0</v>
      </c>
      <c r="L60" s="970"/>
      <c r="M60" s="971">
        <f t="shared" si="11"/>
        <v>172</v>
      </c>
      <c r="N60" s="965" t="s">
        <v>295</v>
      </c>
      <c r="O60" s="964"/>
      <c r="P60" s="616"/>
      <c r="Q60" s="684"/>
      <c r="R60" s="684"/>
      <c r="S60" s="684"/>
      <c r="T60" s="684"/>
      <c r="U60" s="684"/>
      <c r="V60" s="684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4"/>
      <c r="AH60" s="684"/>
      <c r="AI60" s="684"/>
      <c r="AJ60" s="684"/>
      <c r="AK60" s="684"/>
      <c r="AL60" s="684"/>
      <c r="AM60" s="684"/>
      <c r="AN60" s="684"/>
      <c r="AO60" s="684"/>
      <c r="AP60" s="684"/>
      <c r="AQ60" s="684"/>
      <c r="AR60" s="684"/>
      <c r="AS60" s="684"/>
    </row>
    <row r="61" spans="1:45" s="681" customFormat="1" ht="20.25" customHeight="1">
      <c r="A61" s="618" t="s">
        <v>252</v>
      </c>
      <c r="B61" s="972" t="s">
        <v>275</v>
      </c>
      <c r="C61" s="973"/>
      <c r="D61" s="354">
        <v>1</v>
      </c>
      <c r="E61" s="354"/>
      <c r="F61" s="974"/>
      <c r="G61" s="975">
        <v>4</v>
      </c>
      <c r="H61" s="976">
        <f t="shared" si="12"/>
        <v>120</v>
      </c>
      <c r="I61" s="977">
        <v>8</v>
      </c>
      <c r="J61" s="978" t="s">
        <v>294</v>
      </c>
      <c r="K61" s="979"/>
      <c r="L61" s="979" t="s">
        <v>294</v>
      </c>
      <c r="M61" s="980">
        <f t="shared" si="11"/>
        <v>112</v>
      </c>
      <c r="N61" s="981" t="s">
        <v>295</v>
      </c>
      <c r="O61" s="617"/>
      <c r="P61" s="731"/>
      <c r="Q61" s="684"/>
      <c r="R61" s="684"/>
      <c r="S61" s="684"/>
      <c r="T61" s="684"/>
      <c r="U61" s="684"/>
      <c r="V61" s="684"/>
      <c r="W61" s="684"/>
      <c r="X61" s="684"/>
      <c r="Y61" s="684"/>
      <c r="Z61" s="684"/>
      <c r="AA61" s="684"/>
      <c r="AB61" s="684"/>
      <c r="AC61" s="684"/>
      <c r="AD61" s="684"/>
      <c r="AE61" s="684"/>
      <c r="AF61" s="684"/>
      <c r="AG61" s="684"/>
      <c r="AH61" s="684"/>
      <c r="AI61" s="684"/>
      <c r="AJ61" s="684"/>
      <c r="AK61" s="684"/>
      <c r="AL61" s="684"/>
      <c r="AM61" s="684"/>
      <c r="AN61" s="684"/>
      <c r="AO61" s="684"/>
      <c r="AP61" s="684"/>
      <c r="AQ61" s="684"/>
      <c r="AR61" s="684"/>
      <c r="AS61" s="684"/>
    </row>
    <row r="62" spans="1:45" s="681" customFormat="1" ht="18.75" customHeight="1">
      <c r="A62" s="618" t="s">
        <v>253</v>
      </c>
      <c r="B62" s="982" t="s">
        <v>276</v>
      </c>
      <c r="C62" s="983"/>
      <c r="D62" s="984" t="s">
        <v>290</v>
      </c>
      <c r="E62" s="984"/>
      <c r="F62" s="985"/>
      <c r="G62" s="849">
        <v>4</v>
      </c>
      <c r="H62" s="976">
        <f t="shared" si="12"/>
        <v>120</v>
      </c>
      <c r="I62" s="986">
        <v>4</v>
      </c>
      <c r="J62" s="987" t="s">
        <v>294</v>
      </c>
      <c r="K62" s="987"/>
      <c r="L62" s="987"/>
      <c r="M62" s="988">
        <f t="shared" si="11"/>
        <v>116</v>
      </c>
      <c r="N62" s="989"/>
      <c r="O62" s="990" t="s">
        <v>294</v>
      </c>
      <c r="P62" s="731"/>
      <c r="Q62" s="684"/>
      <c r="R62" s="684"/>
      <c r="S62" s="684"/>
      <c r="T62" s="684"/>
      <c r="U62" s="684"/>
      <c r="V62" s="684"/>
      <c r="W62" s="684"/>
      <c r="X62" s="684"/>
      <c r="Y62" s="684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  <c r="AL62" s="684"/>
      <c r="AM62" s="684"/>
      <c r="AN62" s="684"/>
      <c r="AO62" s="684"/>
      <c r="AP62" s="684"/>
      <c r="AQ62" s="684"/>
      <c r="AR62" s="684"/>
      <c r="AS62" s="684"/>
    </row>
    <row r="63" spans="1:45" s="681" customFormat="1" ht="20.25" customHeight="1" thickBot="1">
      <c r="A63" s="991" t="s">
        <v>270</v>
      </c>
      <c r="B63" s="992" t="s">
        <v>277</v>
      </c>
      <c r="C63" s="993"/>
      <c r="D63" s="994">
        <v>1</v>
      </c>
      <c r="E63" s="994"/>
      <c r="F63" s="995"/>
      <c r="G63" s="996">
        <v>6</v>
      </c>
      <c r="H63" s="997">
        <f t="shared" si="12"/>
        <v>180</v>
      </c>
      <c r="I63" s="998">
        <v>8</v>
      </c>
      <c r="J63" s="999" t="s">
        <v>294</v>
      </c>
      <c r="K63" s="1000" t="s">
        <v>294</v>
      </c>
      <c r="L63" s="1000"/>
      <c r="M63" s="1001">
        <f t="shared" si="11"/>
        <v>172</v>
      </c>
      <c r="N63" s="1002" t="s">
        <v>295</v>
      </c>
      <c r="O63" s="1003"/>
      <c r="P63" s="1004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</row>
    <row r="64" spans="1:45" s="6" customFormat="1" ht="18" customHeight="1" thickBot="1">
      <c r="A64" s="1299" t="s">
        <v>234</v>
      </c>
      <c r="B64" s="1301"/>
      <c r="C64" s="1299"/>
      <c r="D64" s="1300"/>
      <c r="E64" s="1300"/>
      <c r="F64" s="1301"/>
      <c r="G64" s="1005">
        <f aca="true" t="shared" si="13" ref="G64:M64">G46+G47+G48+G49+G44+G45</f>
        <v>26</v>
      </c>
      <c r="H64" s="1006">
        <f t="shared" si="13"/>
        <v>780</v>
      </c>
      <c r="I64" s="1006">
        <f t="shared" si="13"/>
        <v>40</v>
      </c>
      <c r="J64" s="1006">
        <v>32</v>
      </c>
      <c r="K64" s="1006">
        <v>4</v>
      </c>
      <c r="L64" s="1006">
        <v>4</v>
      </c>
      <c r="M64" s="1006">
        <f t="shared" si="13"/>
        <v>740</v>
      </c>
      <c r="N64" s="1005" t="s">
        <v>296</v>
      </c>
      <c r="O64" s="1005" t="s">
        <v>329</v>
      </c>
      <c r="P64" s="1007"/>
      <c r="Q64" s="622" t="e">
        <f>SUM(#REF!)+SUM(#REF!)</f>
        <v>#REF!</v>
      </c>
      <c r="R64" s="621" t="e">
        <f>SUM(#REF!)+SUM(#REF!)</f>
        <v>#REF!</v>
      </c>
      <c r="S64" s="621" t="e">
        <f>SUM(#REF!)+SUM(#REF!)</f>
        <v>#REF!</v>
      </c>
      <c r="T64" s="621" t="e">
        <f>SUM(#REF!)+SUM(#REF!)</f>
        <v>#REF!</v>
      </c>
      <c r="U64" s="621" t="e">
        <f>SUM(#REF!)+SUM(#REF!)</f>
        <v>#REF!</v>
      </c>
      <c r="V64" s="621" t="e">
        <f>SUM(#REF!)+SUM(#REF!)</f>
        <v>#REF!</v>
      </c>
      <c r="W64" s="621" t="e">
        <f>SUM(#REF!)+SUM(#REF!)</f>
        <v>#REF!</v>
      </c>
      <c r="X64" s="621" t="e">
        <f>SUM(#REF!)+SUM(#REF!)</f>
        <v>#REF!</v>
      </c>
      <c r="Y64" s="621" t="e">
        <f>SUM(#REF!)+SUM(#REF!)</f>
        <v>#REF!</v>
      </c>
      <c r="Z64" s="621" t="e">
        <f>SUM(#REF!)+SUM(#REF!)</f>
        <v>#REF!</v>
      </c>
      <c r="AA64" s="621" t="e">
        <f>SUM(#REF!)+SUM(#REF!)</f>
        <v>#REF!</v>
      </c>
      <c r="AB64" s="621" t="e">
        <f>SUM(#REF!)+SUM(#REF!)</f>
        <v>#REF!</v>
      </c>
      <c r="AC64" s="621" t="e">
        <f>SUM(#REF!)+SUM(#REF!)</f>
        <v>#REF!</v>
      </c>
      <c r="AD64" s="621" t="e">
        <f>SUM(#REF!)+SUM(#REF!)</f>
        <v>#REF!</v>
      </c>
      <c r="AE64" s="621" t="e">
        <f>SUM(#REF!)+SUM(#REF!)</f>
        <v>#REF!</v>
      </c>
      <c r="AF64" s="621" t="e">
        <f>SUM(#REF!)+SUM(#REF!)</f>
        <v>#REF!</v>
      </c>
      <c r="AG64" s="621" t="e">
        <f>SUM(#REF!)+SUM(#REF!)</f>
        <v>#REF!</v>
      </c>
      <c r="AH64" s="621" t="e">
        <f>SUM(#REF!)+SUM(#REF!)</f>
        <v>#REF!</v>
      </c>
      <c r="AI64" s="621" t="e">
        <f>SUM(#REF!)+SUM(#REF!)</f>
        <v>#REF!</v>
      </c>
      <c r="AJ64" s="621" t="e">
        <f>SUM(#REF!)+SUM(#REF!)</f>
        <v>#REF!</v>
      </c>
      <c r="AK64" s="621" t="e">
        <f>SUM(#REF!)+SUM(#REF!)</f>
        <v>#REF!</v>
      </c>
      <c r="AL64" s="621" t="e">
        <f>SUM(#REF!)+SUM(#REF!)</f>
        <v>#REF!</v>
      </c>
      <c r="AM64" s="621" t="e">
        <f>SUM(#REF!)+SUM(#REF!)</f>
        <v>#REF!</v>
      </c>
      <c r="AN64" s="621" t="e">
        <f>SUM(#REF!)+SUM(#REF!)</f>
        <v>#REF!</v>
      </c>
      <c r="AO64" s="621" t="e">
        <f>SUM(#REF!)+SUM(#REF!)</f>
        <v>#REF!</v>
      </c>
      <c r="AP64" s="621" t="e">
        <f>SUM(#REF!)+SUM(#REF!)</f>
        <v>#REF!</v>
      </c>
      <c r="AQ64" s="621" t="e">
        <f>SUM(#REF!)+SUM(#REF!)</f>
        <v>#REF!</v>
      </c>
      <c r="AR64" s="621" t="e">
        <f>SUM(#REF!)+SUM(#REF!)</f>
        <v>#REF!</v>
      </c>
      <c r="AS64" s="621" t="e">
        <f>SUM(#REF!)+SUM(#REF!)</f>
        <v>#REF!</v>
      </c>
    </row>
    <row r="65" spans="1:45" s="461" customFormat="1" ht="21.75" customHeight="1" thickBot="1">
      <c r="A65" s="1290" t="s">
        <v>247</v>
      </c>
      <c r="B65" s="1291"/>
      <c r="C65" s="1320"/>
      <c r="D65" s="1321"/>
      <c r="E65" s="1321"/>
      <c r="F65" s="1322"/>
      <c r="G65" s="1007">
        <f aca="true" t="shared" si="14" ref="G65:M65">G64+G40</f>
        <v>30</v>
      </c>
      <c r="H65" s="1008">
        <f t="shared" si="14"/>
        <v>900</v>
      </c>
      <c r="I65" s="1008">
        <f t="shared" si="14"/>
        <v>48</v>
      </c>
      <c r="J65" s="1008">
        <f t="shared" si="14"/>
        <v>40</v>
      </c>
      <c r="K65" s="1008">
        <f t="shared" si="14"/>
        <v>4</v>
      </c>
      <c r="L65" s="1008">
        <f t="shared" si="14"/>
        <v>4</v>
      </c>
      <c r="M65" s="1008">
        <f t="shared" si="14"/>
        <v>852</v>
      </c>
      <c r="N65" s="1007" t="s">
        <v>297</v>
      </c>
      <c r="O65" s="1005" t="s">
        <v>329</v>
      </c>
      <c r="P65" s="1007"/>
      <c r="Q65" s="582" t="e">
        <f>SUM(#REF!)+SUM(#REF!)</f>
        <v>#REF!</v>
      </c>
      <c r="R65" s="575" t="e">
        <f>SUM(#REF!)+SUM(#REF!)</f>
        <v>#REF!</v>
      </c>
      <c r="S65" s="575" t="e">
        <f>SUM(#REF!)+SUM(#REF!)</f>
        <v>#REF!</v>
      </c>
      <c r="T65" s="575" t="e">
        <f>SUM(#REF!)+SUM(#REF!)</f>
        <v>#REF!</v>
      </c>
      <c r="U65" s="575" t="e">
        <f>SUM(#REF!)+SUM(#REF!)</f>
        <v>#REF!</v>
      </c>
      <c r="V65" s="575" t="e">
        <f>SUM(#REF!)+SUM(#REF!)</f>
        <v>#REF!</v>
      </c>
      <c r="W65" s="575" t="e">
        <f>SUM(#REF!)+SUM(#REF!)</f>
        <v>#REF!</v>
      </c>
      <c r="X65" s="575" t="e">
        <f>SUM(#REF!)+SUM(#REF!)</f>
        <v>#REF!</v>
      </c>
      <c r="Y65" s="575" t="e">
        <f>SUM(#REF!)+SUM(#REF!)</f>
        <v>#REF!</v>
      </c>
      <c r="Z65" s="575" t="e">
        <f>SUM(#REF!)+SUM(#REF!)</f>
        <v>#REF!</v>
      </c>
      <c r="AA65" s="575" t="e">
        <f>SUM(#REF!)+SUM(#REF!)</f>
        <v>#REF!</v>
      </c>
      <c r="AB65" s="575" t="e">
        <f>SUM(#REF!)+SUM(#REF!)</f>
        <v>#REF!</v>
      </c>
      <c r="AC65" s="575" t="e">
        <f>SUM(#REF!)+SUM(#REF!)</f>
        <v>#REF!</v>
      </c>
      <c r="AD65" s="575" t="e">
        <f>SUM(#REF!)+SUM(#REF!)</f>
        <v>#REF!</v>
      </c>
      <c r="AE65" s="575" t="e">
        <f>SUM(#REF!)+SUM(#REF!)</f>
        <v>#REF!</v>
      </c>
      <c r="AF65" s="575" t="e">
        <f>SUM(#REF!)+SUM(#REF!)</f>
        <v>#REF!</v>
      </c>
      <c r="AG65" s="575" t="e">
        <f>SUM(#REF!)+SUM(#REF!)</f>
        <v>#REF!</v>
      </c>
      <c r="AH65" s="575" t="e">
        <f>SUM(#REF!)+SUM(#REF!)</f>
        <v>#REF!</v>
      </c>
      <c r="AI65" s="575" t="e">
        <f>SUM(#REF!)+SUM(#REF!)</f>
        <v>#REF!</v>
      </c>
      <c r="AJ65" s="575" t="e">
        <f>SUM(#REF!)+SUM(#REF!)</f>
        <v>#REF!</v>
      </c>
      <c r="AK65" s="575" t="e">
        <f>SUM(#REF!)+SUM(#REF!)</f>
        <v>#REF!</v>
      </c>
      <c r="AL65" s="575" t="e">
        <f>SUM(#REF!)+SUM(#REF!)</f>
        <v>#REF!</v>
      </c>
      <c r="AM65" s="575" t="e">
        <f>SUM(#REF!)+SUM(#REF!)</f>
        <v>#REF!</v>
      </c>
      <c r="AN65" s="575" t="e">
        <f>SUM(#REF!)+SUM(#REF!)</f>
        <v>#REF!</v>
      </c>
      <c r="AO65" s="575" t="e">
        <f>SUM(#REF!)+SUM(#REF!)</f>
        <v>#REF!</v>
      </c>
      <c r="AP65" s="575" t="e">
        <f>SUM(#REF!)+SUM(#REF!)</f>
        <v>#REF!</v>
      </c>
      <c r="AQ65" s="575" t="e">
        <f>SUM(#REF!)+SUM(#REF!)</f>
        <v>#REF!</v>
      </c>
      <c r="AR65" s="575" t="e">
        <f>SUM(#REF!)+SUM(#REF!)</f>
        <v>#REF!</v>
      </c>
      <c r="AS65" s="575" t="e">
        <f>SUM(#REF!)+SUM(#REF!)</f>
        <v>#REF!</v>
      </c>
    </row>
    <row r="66" spans="1:45" s="6" customFormat="1" ht="16.5" customHeight="1" thickBot="1">
      <c r="A66" s="1317"/>
      <c r="B66" s="1318"/>
      <c r="C66" s="1318"/>
      <c r="D66" s="1318"/>
      <c r="E66" s="1318"/>
      <c r="F66" s="1318"/>
      <c r="G66" s="1318"/>
      <c r="H66" s="1318"/>
      <c r="I66" s="1318"/>
      <c r="J66" s="1318"/>
      <c r="K66" s="1318"/>
      <c r="L66" s="1318"/>
      <c r="M66" s="1318"/>
      <c r="N66" s="1318"/>
      <c r="O66" s="1318"/>
      <c r="P66" s="1319"/>
      <c r="Q66" s="1319"/>
      <c r="R66" s="1319"/>
      <c r="S66" s="1319"/>
      <c r="T66" s="1319"/>
      <c r="U66" s="1319"/>
      <c r="V66" s="1319"/>
      <c r="W66" s="1319"/>
      <c r="X66" s="1319"/>
      <c r="Y66" s="1319"/>
      <c r="Z66" s="1319"/>
      <c r="AA66" s="1319"/>
      <c r="AB66" s="1319"/>
      <c r="AC66" s="1319"/>
      <c r="AD66" s="1319"/>
      <c r="AE66" s="1319"/>
      <c r="AF66" s="1319"/>
      <c r="AG66" s="1319"/>
      <c r="AH66" s="1319"/>
      <c r="AI66" s="1319"/>
      <c r="AJ66" s="1319"/>
      <c r="AK66" s="1319"/>
      <c r="AL66" s="1319"/>
      <c r="AM66" s="1319"/>
      <c r="AN66" s="1319"/>
      <c r="AO66" s="1319"/>
      <c r="AP66" s="1319"/>
      <c r="AQ66" s="1319"/>
      <c r="AR66" s="1319"/>
      <c r="AS66" s="1319"/>
    </row>
    <row r="67" spans="1:45" s="6" customFormat="1" ht="16.5" customHeight="1" thickBot="1">
      <c r="A67" s="1323" t="s">
        <v>141</v>
      </c>
      <c r="B67" s="1324"/>
      <c r="C67" s="1324"/>
      <c r="D67" s="1324"/>
      <c r="E67" s="1324"/>
      <c r="F67" s="1325"/>
      <c r="G67" s="1009">
        <f aca="true" t="shared" si="15" ref="G67:M67">G32+G65</f>
        <v>90</v>
      </c>
      <c r="H67" s="1010">
        <f t="shared" si="15"/>
        <v>2700</v>
      </c>
      <c r="I67" s="1010">
        <f t="shared" si="15"/>
        <v>92</v>
      </c>
      <c r="J67" s="1010">
        <f t="shared" si="15"/>
        <v>76</v>
      </c>
      <c r="K67" s="1010">
        <f t="shared" si="15"/>
        <v>4</v>
      </c>
      <c r="L67" s="1010">
        <f t="shared" si="15"/>
        <v>24</v>
      </c>
      <c r="M67" s="1010">
        <f t="shared" si="15"/>
        <v>1696</v>
      </c>
      <c r="N67" s="1011" t="s">
        <v>328</v>
      </c>
      <c r="O67" s="1011" t="s">
        <v>330</v>
      </c>
      <c r="P67" s="1009"/>
      <c r="Q67" s="562" t="e">
        <f>Q32+#REF!+#REF!+Q64</f>
        <v>#REF!</v>
      </c>
      <c r="R67" s="562" t="e">
        <f>R32+#REF!+#REF!+R64</f>
        <v>#REF!</v>
      </c>
      <c r="S67" s="562" t="e">
        <f>S32+#REF!+#REF!+S64</f>
        <v>#REF!</v>
      </c>
      <c r="T67" s="562" t="e">
        <f>T32+#REF!+#REF!+T64</f>
        <v>#REF!</v>
      </c>
      <c r="U67" s="562" t="e">
        <f>U32+#REF!+#REF!+U64</f>
        <v>#REF!</v>
      </c>
      <c r="V67" s="562" t="e">
        <f>V32+#REF!+#REF!+V64</f>
        <v>#REF!</v>
      </c>
      <c r="W67" s="562" t="e">
        <f>W32+#REF!+#REF!+W64</f>
        <v>#REF!</v>
      </c>
      <c r="X67" s="562" t="e">
        <f>X32+#REF!+#REF!+X64</f>
        <v>#REF!</v>
      </c>
      <c r="Y67" s="562" t="e">
        <f>Y32+#REF!+#REF!+Y64</f>
        <v>#REF!</v>
      </c>
      <c r="Z67" s="562" t="e">
        <f>Z32+#REF!+#REF!+Z64</f>
        <v>#REF!</v>
      </c>
      <c r="AA67" s="562" t="e">
        <f>AA32+#REF!+#REF!+AA64</f>
        <v>#REF!</v>
      </c>
      <c r="AB67" s="562" t="e">
        <f>AB32+#REF!+#REF!+AB64</f>
        <v>#REF!</v>
      </c>
      <c r="AC67" s="562" t="e">
        <f>AC32+#REF!+#REF!+AC64</f>
        <v>#REF!</v>
      </c>
      <c r="AD67" s="562" t="e">
        <f>AD32+#REF!+#REF!+AD64</f>
        <v>#REF!</v>
      </c>
      <c r="AE67" s="562" t="e">
        <f>AE32+#REF!+#REF!+AE64</f>
        <v>#REF!</v>
      </c>
      <c r="AF67" s="562" t="e">
        <f>AF32+#REF!+#REF!+AF64</f>
        <v>#REF!</v>
      </c>
      <c r="AG67" s="562" t="e">
        <f>AG32+#REF!+#REF!+AG64</f>
        <v>#REF!</v>
      </c>
      <c r="AH67" s="562" t="e">
        <f>AH32+#REF!+#REF!+AH64</f>
        <v>#REF!</v>
      </c>
      <c r="AI67" s="562" t="e">
        <f>AI32+#REF!+#REF!+AI64</f>
        <v>#REF!</v>
      </c>
      <c r="AJ67" s="562" t="e">
        <f>AJ32+#REF!+#REF!+AJ64</f>
        <v>#REF!</v>
      </c>
      <c r="AK67" s="562" t="e">
        <f>AK32+#REF!+#REF!+AK64</f>
        <v>#REF!</v>
      </c>
      <c r="AL67" s="562" t="e">
        <f>AL32+#REF!+#REF!+AL64</f>
        <v>#REF!</v>
      </c>
      <c r="AM67" s="562" t="e">
        <f>AM32+#REF!+#REF!+AM64</f>
        <v>#REF!</v>
      </c>
      <c r="AN67" s="562" t="e">
        <f>AN32+#REF!+#REF!+AN64</f>
        <v>#REF!</v>
      </c>
      <c r="AO67" s="562" t="e">
        <f>AO32+#REF!+#REF!+AO64</f>
        <v>#REF!</v>
      </c>
      <c r="AP67" s="562" t="e">
        <f>AP32+#REF!+#REF!+AP64</f>
        <v>#REF!</v>
      </c>
      <c r="AQ67" s="562" t="e">
        <f>AQ32+#REF!+#REF!+AQ64</f>
        <v>#REF!</v>
      </c>
      <c r="AR67" s="562" t="e">
        <f>AR32+#REF!+#REF!+AR64</f>
        <v>#REF!</v>
      </c>
      <c r="AS67" s="562" t="e">
        <f>AS32+#REF!+#REF!+AS64</f>
        <v>#REF!</v>
      </c>
    </row>
    <row r="68" spans="1:25" s="6" customFormat="1" ht="15.75" customHeight="1" thickBot="1">
      <c r="A68" s="1278" t="s">
        <v>143</v>
      </c>
      <c r="B68" s="1279"/>
      <c r="C68" s="1279"/>
      <c r="D68" s="1279"/>
      <c r="E68" s="1279"/>
      <c r="F68" s="1279"/>
      <c r="G68" s="1279"/>
      <c r="H68" s="1279"/>
      <c r="I68" s="1279"/>
      <c r="J68" s="1279"/>
      <c r="K68" s="1279"/>
      <c r="L68" s="1279"/>
      <c r="M68" s="1280"/>
      <c r="N68" s="1012">
        <v>3</v>
      </c>
      <c r="O68" s="1013">
        <v>2</v>
      </c>
      <c r="P68" s="1013"/>
      <c r="X68" s="7"/>
      <c r="Y68" s="7"/>
    </row>
    <row r="69" spans="1:45" s="6" customFormat="1" ht="17.25" customHeight="1" thickBot="1">
      <c r="A69" s="1278" t="s">
        <v>145</v>
      </c>
      <c r="B69" s="1279"/>
      <c r="C69" s="1279"/>
      <c r="D69" s="1279"/>
      <c r="E69" s="1279"/>
      <c r="F69" s="1279"/>
      <c r="G69" s="1279"/>
      <c r="H69" s="1279"/>
      <c r="I69" s="1279"/>
      <c r="J69" s="1279"/>
      <c r="K69" s="1279"/>
      <c r="L69" s="1279"/>
      <c r="M69" s="1280"/>
      <c r="N69" s="1014">
        <v>5</v>
      </c>
      <c r="O69" s="1015">
        <v>6</v>
      </c>
      <c r="P69" s="1014">
        <v>2</v>
      </c>
      <c r="Q69" s="572" t="e">
        <f>COUNTIF($D5:$D34,Q$6)+COUNTIF($D46:$D64,Q$6)+COUNTIF(#REF!,Q$6)</f>
        <v>#REF!</v>
      </c>
      <c r="R69" s="572" t="e">
        <f>COUNTIF($D5:$D34,R$6)+COUNTIF($D46:$D64,R$6)+COUNTIF(#REF!,R$6)</f>
        <v>#REF!</v>
      </c>
      <c r="S69" s="572" t="e">
        <f>COUNTIF($D5:$D34,S$6)+COUNTIF($D46:$D64,S$6)+COUNTIF(#REF!,S$6)</f>
        <v>#REF!</v>
      </c>
      <c r="T69" s="572" t="e">
        <f>COUNTIF($D5:$D34,T$6)+COUNTIF($D46:$D64,T$6)+COUNTIF(#REF!,T$6)</f>
        <v>#REF!</v>
      </c>
      <c r="U69" s="572" t="e">
        <f>COUNTIF($D5:$D34,U$6)+COUNTIF($D46:$D64,U$6)+COUNTIF(#REF!,U$6)</f>
        <v>#REF!</v>
      </c>
      <c r="V69" s="572" t="e">
        <f>COUNTIF($D5:$D34,V$6)+COUNTIF($D46:$D64,V$6)+COUNTIF(#REF!,V$6)</f>
        <v>#REF!</v>
      </c>
      <c r="W69" s="572" t="e">
        <f>COUNTIF($D5:$D34,W$6)+COUNTIF($D46:$D64,W$6)+COUNTIF(#REF!,W$6)</f>
        <v>#REF!</v>
      </c>
      <c r="X69" s="572" t="e">
        <f>COUNTIF($D5:$D34,X$6)+COUNTIF($D46:$D64,X$6)+COUNTIF(#REF!,X$6)</f>
        <v>#REF!</v>
      </c>
      <c r="Y69" s="572" t="e">
        <f>COUNTIF($D5:$D34,Y$6)+COUNTIF($D46:$D64,Y$6)+COUNTIF(#REF!,Y$6)</f>
        <v>#REF!</v>
      </c>
      <c r="Z69" s="572" t="e">
        <f>COUNTIF($D5:$D34,Z$6)+COUNTIF($D46:$D64,Z$6)+COUNTIF(#REF!,Z$6)</f>
        <v>#REF!</v>
      </c>
      <c r="AA69" s="572" t="e">
        <f>COUNTIF($D5:$D34,AA$6)+COUNTIF($D46:$D64,AA$6)+COUNTIF(#REF!,AA$6)</f>
        <v>#REF!</v>
      </c>
      <c r="AB69" s="572" t="e">
        <f>COUNTIF($D5:$D34,AB$6)+COUNTIF($D46:$D64,AB$6)+COUNTIF(#REF!,AB$6)</f>
        <v>#REF!</v>
      </c>
      <c r="AC69" s="572" t="e">
        <f>COUNTIF($D5:$D34,AC$6)+COUNTIF($D46:$D64,AC$6)+COUNTIF(#REF!,AC$6)</f>
        <v>#REF!</v>
      </c>
      <c r="AD69" s="572" t="e">
        <f>COUNTIF($D5:$D34,AD$6)+COUNTIF($D46:$D64,AD$6)+COUNTIF(#REF!,AD$6)</f>
        <v>#REF!</v>
      </c>
      <c r="AE69" s="572" t="e">
        <f>COUNTIF($D5:$D34,AE$6)+COUNTIF($D46:$D64,AE$6)+COUNTIF(#REF!,AE$6)</f>
        <v>#REF!</v>
      </c>
      <c r="AF69" s="572" t="e">
        <f>COUNTIF($D5:$D34,AF$6)+COUNTIF($D46:$D64,AF$6)+COUNTIF(#REF!,AF$6)</f>
        <v>#REF!</v>
      </c>
      <c r="AG69" s="572" t="e">
        <f>COUNTIF($D5:$D34,AG$6)+COUNTIF($D46:$D64,AG$6)+COUNTIF(#REF!,AG$6)</f>
        <v>#REF!</v>
      </c>
      <c r="AH69" s="572" t="e">
        <f>COUNTIF($D5:$D34,AH$6)+COUNTIF($D46:$D64,AH$6)+COUNTIF(#REF!,AH$6)</f>
        <v>#REF!</v>
      </c>
      <c r="AI69" s="572" t="e">
        <f>COUNTIF($D5:$D34,AI$6)+COUNTIF($D46:$D64,AI$6)+COUNTIF(#REF!,AI$6)</f>
        <v>#REF!</v>
      </c>
      <c r="AJ69" s="572" t="e">
        <f>COUNTIF($D5:$D34,AJ$6)+COUNTIF($D46:$D64,AJ$6)+COUNTIF(#REF!,AJ$6)</f>
        <v>#REF!</v>
      </c>
      <c r="AK69" s="572" t="e">
        <f>COUNTIF($D5:$D34,AK$6)+COUNTIF($D46:$D64,AK$6)+COUNTIF(#REF!,AK$6)</f>
        <v>#REF!</v>
      </c>
      <c r="AL69" s="572" t="e">
        <f>COUNTIF($D5:$D34,AL$6)+COUNTIF($D46:$D64,AL$6)+COUNTIF(#REF!,AL$6)</f>
        <v>#REF!</v>
      </c>
      <c r="AM69" s="572" t="e">
        <f>COUNTIF($D5:$D34,AM$6)+COUNTIF($D46:$D64,AM$6)+COUNTIF(#REF!,AM$6)</f>
        <v>#REF!</v>
      </c>
      <c r="AN69" s="572" t="e">
        <f>COUNTIF($D5:$D34,AN$6)+COUNTIF($D46:$D64,AN$6)+COUNTIF(#REF!,AN$6)</f>
        <v>#REF!</v>
      </c>
      <c r="AO69" s="572" t="e">
        <f>COUNTIF($D5:$D34,AO$6)+COUNTIF($D46:$D64,AO$6)+COUNTIF(#REF!,AO$6)</f>
        <v>#REF!</v>
      </c>
      <c r="AP69" s="572" t="e">
        <f>COUNTIF($D5:$D34,AP$6)+COUNTIF($D46:$D64,AP$6)+COUNTIF(#REF!,AP$6)</f>
        <v>#REF!</v>
      </c>
      <c r="AQ69" s="572" t="e">
        <f>COUNTIF($D5:$D34,AQ$6)+COUNTIF($D46:$D64,AQ$6)+COUNTIF(#REF!,AQ$6)</f>
        <v>#REF!</v>
      </c>
      <c r="AR69" s="572" t="e">
        <f>COUNTIF($D5:$D34,AR$6)+COUNTIF($D46:$D64,AR$6)+COUNTIF(#REF!,AR$6)</f>
        <v>#REF!</v>
      </c>
      <c r="AS69" s="572" t="e">
        <f>COUNTIF($D5:$D34,AS$6)+COUNTIF($D46:$D64,AS$6)+COUNTIF(#REF!,AS$6)</f>
        <v>#REF!</v>
      </c>
    </row>
    <row r="70" spans="1:45" s="6" customFormat="1" ht="18" customHeight="1" thickBot="1">
      <c r="A70" s="1281" t="s">
        <v>148</v>
      </c>
      <c r="B70" s="1282"/>
      <c r="C70" s="1282"/>
      <c r="D70" s="1282"/>
      <c r="E70" s="1282"/>
      <c r="F70" s="1282"/>
      <c r="G70" s="1282"/>
      <c r="H70" s="1282"/>
      <c r="I70" s="1282"/>
      <c r="J70" s="1282"/>
      <c r="K70" s="1282"/>
      <c r="L70" s="1282"/>
      <c r="M70" s="1283"/>
      <c r="N70" s="1016"/>
      <c r="O70" s="1016">
        <v>1</v>
      </c>
      <c r="P70" s="1016"/>
      <c r="Q70" s="572" t="e">
        <f>COUNTIF($E5:$E34,Q$6)+COUNTIF($E46:$E64,Q$6)+COUNTIF(#REF!,Q$6)</f>
        <v>#REF!</v>
      </c>
      <c r="R70" s="572" t="e">
        <f>COUNTIF($E5:$E34,R$6)+COUNTIF($E46:$E64,R$6)+COUNTIF(#REF!,R$6)</f>
        <v>#REF!</v>
      </c>
      <c r="S70" s="572" t="e">
        <f>COUNTIF($E5:$E34,S$6)+COUNTIF($E46:$E64,S$6)+COUNTIF(#REF!,S$6)</f>
        <v>#REF!</v>
      </c>
      <c r="T70" s="572" t="e">
        <f>COUNTIF($E5:$E34,T$6)+COUNTIF($E46:$E64,T$6)+COUNTIF(#REF!,T$6)</f>
        <v>#REF!</v>
      </c>
      <c r="U70" s="572" t="e">
        <f>COUNTIF($E5:$E34,U$6)+COUNTIF($E46:$E64,U$6)+COUNTIF(#REF!,U$6)</f>
        <v>#REF!</v>
      </c>
      <c r="V70" s="572" t="e">
        <f>COUNTIF($E5:$E34,V$6)+COUNTIF($E46:$E64,V$6)+COUNTIF(#REF!,V$6)</f>
        <v>#REF!</v>
      </c>
      <c r="W70" s="572" t="e">
        <f>COUNTIF($E5:$E34,W$6)+COUNTIF($E46:$E64,W$6)+COUNTIF(#REF!,W$6)</f>
        <v>#REF!</v>
      </c>
      <c r="X70" s="572" t="e">
        <f>COUNTIF($E5:$E34,X$6)+COUNTIF($E46:$E64,X$6)+COUNTIF(#REF!,X$6)</f>
        <v>#REF!</v>
      </c>
      <c r="Y70" s="572" t="e">
        <f>COUNTIF($E5:$E34,Y$6)+COUNTIF($E46:$E64,Y$6)+COUNTIF(#REF!,Y$6)</f>
        <v>#REF!</v>
      </c>
      <c r="Z70" s="572" t="e">
        <f>COUNTIF($E5:$E34,Z$6)+COUNTIF($E46:$E64,Z$6)+COUNTIF(#REF!,Z$6)</f>
        <v>#REF!</v>
      </c>
      <c r="AA70" s="572" t="e">
        <f>COUNTIF($E5:$E34,AA$6)+COUNTIF($E46:$E64,AA$6)+COUNTIF(#REF!,AA$6)</f>
        <v>#REF!</v>
      </c>
      <c r="AB70" s="572" t="e">
        <f>COUNTIF($E5:$E34,AB$6)+COUNTIF($E46:$E64,AB$6)+COUNTIF(#REF!,AB$6)</f>
        <v>#REF!</v>
      </c>
      <c r="AC70" s="572" t="e">
        <f>COUNTIF($E5:$E34,AC$6)+COUNTIF($E46:$E64,AC$6)+COUNTIF(#REF!,AC$6)</f>
        <v>#REF!</v>
      </c>
      <c r="AD70" s="572" t="e">
        <f>COUNTIF($E5:$E34,AD$6)+COUNTIF($E46:$E64,AD$6)+COUNTIF(#REF!,AD$6)</f>
        <v>#REF!</v>
      </c>
      <c r="AE70" s="572" t="e">
        <f>COUNTIF($E5:$E34,AE$6)+COUNTIF($E46:$E64,AE$6)+COUNTIF(#REF!,AE$6)</f>
        <v>#REF!</v>
      </c>
      <c r="AF70" s="572" t="e">
        <f>COUNTIF($E5:$E34,AF$6)+COUNTIF($E46:$E64,AF$6)+COUNTIF(#REF!,AF$6)</f>
        <v>#REF!</v>
      </c>
      <c r="AG70" s="572" t="e">
        <f>COUNTIF($E5:$E34,AG$6)+COUNTIF($E46:$E64,AG$6)+COUNTIF(#REF!,AG$6)</f>
        <v>#REF!</v>
      </c>
      <c r="AH70" s="572" t="e">
        <f>COUNTIF($E5:$E34,AH$6)+COUNTIF($E46:$E64,AH$6)+COUNTIF(#REF!,AH$6)</f>
        <v>#REF!</v>
      </c>
      <c r="AI70" s="572" t="e">
        <f>COUNTIF($E5:$E34,AI$6)+COUNTIF($E46:$E64,AI$6)+COUNTIF(#REF!,AI$6)</f>
        <v>#REF!</v>
      </c>
      <c r="AJ70" s="572" t="e">
        <f>COUNTIF($E5:$E34,AJ$6)+COUNTIF($E46:$E64,AJ$6)+COUNTIF(#REF!,AJ$6)</f>
        <v>#REF!</v>
      </c>
      <c r="AK70" s="572" t="e">
        <f>COUNTIF($E5:$E34,AK$6)+COUNTIF($E46:$E64,AK$6)+COUNTIF(#REF!,AK$6)</f>
        <v>#REF!</v>
      </c>
      <c r="AL70" s="572" t="e">
        <f>COUNTIF($E5:$E34,AL$6)+COUNTIF($E46:$E64,AL$6)+COUNTIF(#REF!,AL$6)</f>
        <v>#REF!</v>
      </c>
      <c r="AM70" s="572" t="e">
        <f>COUNTIF($E5:$E34,AM$6)+COUNTIF($E46:$E64,AM$6)+COUNTIF(#REF!,AM$6)</f>
        <v>#REF!</v>
      </c>
      <c r="AN70" s="572" t="e">
        <f>COUNTIF($E5:$E34,AN$6)+COUNTIF($E46:$E64,AN$6)+COUNTIF(#REF!,AN$6)</f>
        <v>#REF!</v>
      </c>
      <c r="AO70" s="572" t="e">
        <f>COUNTIF($E5:$E34,AO$6)+COUNTIF($E46:$E64,AO$6)+COUNTIF(#REF!,AO$6)</f>
        <v>#REF!</v>
      </c>
      <c r="AP70" s="572" t="e">
        <f>COUNTIF($E5:$E34,AP$6)+COUNTIF($E46:$E64,AP$6)+COUNTIF(#REF!,AP$6)</f>
        <v>#REF!</v>
      </c>
      <c r="AQ70" s="572" t="e">
        <f>COUNTIF($E5:$E34,AQ$6)+COUNTIF($E46:$E64,AQ$6)+COUNTIF(#REF!,AQ$6)</f>
        <v>#REF!</v>
      </c>
      <c r="AR70" s="572" t="e">
        <f>COUNTIF($E5:$E34,AR$6)+COUNTIF($E46:$E64,AR$6)+COUNTIF(#REF!,AR$6)</f>
        <v>#REF!</v>
      </c>
      <c r="AS70" s="572" t="e">
        <f>COUNTIF($E5:$E34,AS$6)+COUNTIF($E46:$E64,AS$6)+COUNTIF(#REF!,AS$6)</f>
        <v>#REF!</v>
      </c>
    </row>
    <row r="71" spans="1:45" s="6" customFormat="1" ht="18" customHeight="1" thickBot="1">
      <c r="A71" s="1017"/>
      <c r="B71" s="1018"/>
      <c r="C71" s="1018"/>
      <c r="D71" s="1018"/>
      <c r="E71" s="1018"/>
      <c r="F71" s="1018"/>
      <c r="G71" s="1018"/>
      <c r="H71" s="1018"/>
      <c r="I71" s="1018"/>
      <c r="J71" s="1018"/>
      <c r="K71" s="1329" t="s">
        <v>298</v>
      </c>
      <c r="L71" s="1330"/>
      <c r="M71" s="1331"/>
      <c r="N71" s="1285" t="s">
        <v>299</v>
      </c>
      <c r="O71" s="1286"/>
      <c r="P71" s="1019"/>
      <c r="Q71" s="655"/>
      <c r="R71" s="655"/>
      <c r="S71" s="655"/>
      <c r="T71" s="655"/>
      <c r="U71" s="655"/>
      <c r="V71" s="655"/>
      <c r="W71" s="655"/>
      <c r="X71" s="655"/>
      <c r="Y71" s="655"/>
      <c r="Z71" s="655"/>
      <c r="AA71" s="655"/>
      <c r="AB71" s="655"/>
      <c r="AC71" s="655"/>
      <c r="AD71" s="655"/>
      <c r="AE71" s="655"/>
      <c r="AF71" s="655"/>
      <c r="AG71" s="655"/>
      <c r="AH71" s="655"/>
      <c r="AI71" s="655"/>
      <c r="AJ71" s="655"/>
      <c r="AK71" s="655"/>
      <c r="AL71" s="655"/>
      <c r="AM71" s="655"/>
      <c r="AN71" s="655"/>
      <c r="AO71" s="655"/>
      <c r="AP71" s="655"/>
      <c r="AQ71" s="655"/>
      <c r="AR71" s="655"/>
      <c r="AS71" s="655"/>
    </row>
    <row r="72" spans="1:45" s="461" customFormat="1" ht="21.75" customHeight="1" thickBot="1">
      <c r="A72" s="1020"/>
      <c r="B72" s="540"/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1284">
        <f>G18+G24+G40+G64+G26</f>
        <v>60</v>
      </c>
      <c r="O72" s="1284"/>
      <c r="P72" s="1276">
        <f>G31+G27</f>
        <v>30</v>
      </c>
      <c r="Q72" s="1277"/>
      <c r="R72" s="1277"/>
      <c r="S72" s="1277"/>
      <c r="T72" s="1277"/>
      <c r="U72" s="1277"/>
      <c r="V72" s="1277"/>
      <c r="W72" s="1277"/>
      <c r="X72" s="1277"/>
      <c r="Y72" s="1277"/>
      <c r="Z72" s="1277"/>
      <c r="AA72" s="1277"/>
      <c r="AB72" s="1277"/>
      <c r="AC72" s="1277"/>
      <c r="AD72" s="1277"/>
      <c r="AE72" s="1277"/>
      <c r="AF72" s="1277"/>
      <c r="AG72" s="1277"/>
      <c r="AH72" s="1277"/>
      <c r="AI72" s="1277"/>
      <c r="AJ72" s="1277"/>
      <c r="AK72" s="1277"/>
      <c r="AL72" s="1277"/>
      <c r="AM72" s="1277"/>
      <c r="AN72" s="1277"/>
      <c r="AO72" s="1277"/>
      <c r="AP72" s="1277"/>
      <c r="AQ72" s="1277"/>
      <c r="AR72" s="1277"/>
      <c r="AS72" s="1277"/>
    </row>
    <row r="73" spans="1:45" s="461" customFormat="1" ht="21.75" customHeight="1" thickBot="1">
      <c r="A73" s="1266" t="s">
        <v>331</v>
      </c>
      <c r="B73" s="1267"/>
      <c r="C73" s="1267"/>
      <c r="D73" s="1267"/>
      <c r="E73" s="1267"/>
      <c r="F73" s="1267"/>
      <c r="G73" s="1267"/>
      <c r="H73" s="1267"/>
      <c r="I73" s="1267"/>
      <c r="J73" s="1267"/>
      <c r="K73" s="1267"/>
      <c r="L73" s="1267"/>
      <c r="M73" s="1268"/>
      <c r="N73" s="1272" t="s">
        <v>332</v>
      </c>
      <c r="O73" s="1273"/>
      <c r="P73" s="657">
        <f>G32/G67*100</f>
        <v>66.66666666666666</v>
      </c>
      <c r="Q73" s="656"/>
      <c r="R73" s="656"/>
      <c r="S73" s="656"/>
      <c r="T73" s="656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56"/>
      <c r="AL73" s="656"/>
      <c r="AM73" s="656"/>
      <c r="AN73" s="656"/>
      <c r="AO73" s="656"/>
      <c r="AP73" s="656"/>
      <c r="AQ73" s="656"/>
      <c r="AR73" s="656"/>
      <c r="AS73" s="656"/>
    </row>
    <row r="74" spans="1:45" s="461" customFormat="1" ht="21.75" customHeight="1" thickBot="1">
      <c r="A74" s="1269"/>
      <c r="B74" s="1270"/>
      <c r="C74" s="1270"/>
      <c r="D74" s="1270"/>
      <c r="E74" s="1270"/>
      <c r="F74" s="1270"/>
      <c r="G74" s="1270"/>
      <c r="H74" s="1270"/>
      <c r="I74" s="1270"/>
      <c r="J74" s="1270"/>
      <c r="K74" s="1270"/>
      <c r="L74" s="1270"/>
      <c r="M74" s="1271"/>
      <c r="N74" s="1272" t="s">
        <v>333</v>
      </c>
      <c r="O74" s="1273"/>
      <c r="P74" s="657">
        <f>G65/G67*100</f>
        <v>33.33333333333333</v>
      </c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56"/>
      <c r="AE74" s="656"/>
      <c r="AF74" s="656"/>
      <c r="AG74" s="656"/>
      <c r="AH74" s="656"/>
      <c r="AI74" s="656"/>
      <c r="AJ74" s="656"/>
      <c r="AK74" s="656"/>
      <c r="AL74" s="656"/>
      <c r="AM74" s="656"/>
      <c r="AN74" s="656"/>
      <c r="AO74" s="656"/>
      <c r="AP74" s="656"/>
      <c r="AQ74" s="656"/>
      <c r="AR74" s="656"/>
      <c r="AS74" s="656"/>
    </row>
    <row r="75" spans="1:45" s="461" customFormat="1" ht="21.75" customHeight="1" thickBot="1">
      <c r="A75" s="1332" t="s">
        <v>315</v>
      </c>
      <c r="B75" s="1333"/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656"/>
      <c r="R75" s="656"/>
      <c r="S75" s="656"/>
      <c r="T75" s="656"/>
      <c r="U75" s="656"/>
      <c r="V75" s="656"/>
      <c r="W75" s="656"/>
      <c r="X75" s="656"/>
      <c r="Y75" s="656"/>
      <c r="Z75" s="656"/>
      <c r="AA75" s="656"/>
      <c r="AB75" s="656"/>
      <c r="AC75" s="656"/>
      <c r="AD75" s="656"/>
      <c r="AE75" s="656"/>
      <c r="AF75" s="656"/>
      <c r="AG75" s="656"/>
      <c r="AH75" s="656"/>
      <c r="AI75" s="656"/>
      <c r="AJ75" s="656"/>
      <c r="AK75" s="656"/>
      <c r="AL75" s="656"/>
      <c r="AM75" s="656"/>
      <c r="AN75" s="656"/>
      <c r="AO75" s="656"/>
      <c r="AP75" s="656"/>
      <c r="AQ75" s="656"/>
      <c r="AR75" s="656"/>
      <c r="AS75" s="656"/>
    </row>
    <row r="76" spans="1:45" s="461" customFormat="1" ht="56.25" customHeight="1" thickBot="1">
      <c r="A76" s="663">
        <v>1</v>
      </c>
      <c r="B76" s="662" t="s">
        <v>303</v>
      </c>
      <c r="C76" s="661">
        <v>2</v>
      </c>
      <c r="D76" s="658">
        <v>1</v>
      </c>
      <c r="E76" s="658"/>
      <c r="F76" s="660"/>
      <c r="G76" s="663">
        <v>6</v>
      </c>
      <c r="H76" s="663">
        <f>G76*30</f>
        <v>180</v>
      </c>
      <c r="I76" s="661">
        <v>32</v>
      </c>
      <c r="J76" s="658"/>
      <c r="K76" s="658"/>
      <c r="L76" s="658" t="s">
        <v>304</v>
      </c>
      <c r="M76" s="660">
        <f>H76-I76</f>
        <v>148</v>
      </c>
      <c r="N76" s="659" t="s">
        <v>305</v>
      </c>
      <c r="O76" s="659" t="s">
        <v>305</v>
      </c>
      <c r="P76" s="657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656"/>
      <c r="AD76" s="656"/>
      <c r="AE76" s="656"/>
      <c r="AF76" s="656"/>
      <c r="AG76" s="656"/>
      <c r="AH76" s="656"/>
      <c r="AI76" s="656"/>
      <c r="AJ76" s="656"/>
      <c r="AK76" s="656"/>
      <c r="AL76" s="656"/>
      <c r="AM76" s="656"/>
      <c r="AN76" s="656"/>
      <c r="AO76" s="656"/>
      <c r="AP76" s="656"/>
      <c r="AQ76" s="656"/>
      <c r="AR76" s="656"/>
      <c r="AS76" s="656"/>
    </row>
    <row r="77" spans="1:45" s="6" customFormat="1" ht="16.5" customHeight="1" thickBot="1">
      <c r="A77" s="1326" t="s">
        <v>314</v>
      </c>
      <c r="B77" s="1327"/>
      <c r="C77" s="1327"/>
      <c r="D77" s="1327"/>
      <c r="E77" s="1327"/>
      <c r="F77" s="1327"/>
      <c r="G77" s="1327"/>
      <c r="H77" s="1327"/>
      <c r="I77" s="1327"/>
      <c r="J77" s="1327"/>
      <c r="K77" s="1327"/>
      <c r="L77" s="1327"/>
      <c r="M77" s="1327"/>
      <c r="N77" s="1327"/>
      <c r="O77" s="1327"/>
      <c r="P77" s="1327"/>
      <c r="Q77" s="1327"/>
      <c r="R77" s="1327"/>
      <c r="S77" s="1327"/>
      <c r="T77" s="1327"/>
      <c r="U77" s="1327"/>
      <c r="V77" s="1327"/>
      <c r="W77" s="1327"/>
      <c r="X77" s="1327"/>
      <c r="Y77" s="1327"/>
      <c r="Z77" s="1327"/>
      <c r="AA77" s="1327"/>
      <c r="AB77" s="1327"/>
      <c r="AC77" s="1327"/>
      <c r="AD77" s="1327"/>
      <c r="AE77" s="1327"/>
      <c r="AF77" s="1327"/>
      <c r="AG77" s="1327"/>
      <c r="AH77" s="1327"/>
      <c r="AI77" s="1327"/>
      <c r="AJ77" s="1327"/>
      <c r="AK77" s="1327"/>
      <c r="AL77" s="1327"/>
      <c r="AM77" s="1327"/>
      <c r="AN77" s="1327"/>
      <c r="AO77" s="1327"/>
      <c r="AP77" s="1327"/>
      <c r="AQ77" s="1327"/>
      <c r="AR77" s="1327"/>
      <c r="AS77" s="1327"/>
    </row>
    <row r="78" spans="2:19" s="6" customFormat="1" ht="21.75" customHeight="1" hidden="1">
      <c r="B78" s="1316" t="s">
        <v>235</v>
      </c>
      <c r="C78" s="1316"/>
      <c r="D78" s="1316"/>
      <c r="E78" s="1316"/>
      <c r="F78" s="1316"/>
      <c r="G78" s="1316"/>
      <c r="H78" s="1316"/>
      <c r="I78" s="1316"/>
      <c r="J78" s="1316"/>
      <c r="N78" s="1021"/>
      <c r="O78" s="1022"/>
      <c r="P78" s="493"/>
      <c r="R78" s="6" t="s">
        <v>153</v>
      </c>
      <c r="S78" s="6" t="e">
        <f>#REF!-#REF!-#REF!</f>
        <v>#REF!</v>
      </c>
    </row>
    <row r="79" spans="14:16" s="6" customFormat="1" ht="20.25" customHeight="1" hidden="1">
      <c r="N79" s="1021"/>
      <c r="O79" s="1022"/>
      <c r="P79" s="493"/>
    </row>
    <row r="80" spans="1:16" s="6" customFormat="1" ht="28.5" customHeight="1">
      <c r="A80" s="1023"/>
      <c r="B80" s="1024" t="s">
        <v>306</v>
      </c>
      <c r="D80" s="1025"/>
      <c r="E80" s="1025"/>
      <c r="F80" s="1025"/>
      <c r="H80" s="1316" t="s">
        <v>155</v>
      </c>
      <c r="I80" s="1328"/>
      <c r="J80" s="1328"/>
      <c r="K80" s="1328"/>
      <c r="L80" s="1328"/>
      <c r="N80" s="1021"/>
      <c r="O80" s="1022"/>
      <c r="P80" s="493"/>
    </row>
    <row r="81" spans="2:12" s="6" customFormat="1" ht="24" customHeight="1">
      <c r="B81" s="1024" t="s">
        <v>312</v>
      </c>
      <c r="D81" s="1026"/>
      <c r="E81" s="1026"/>
      <c r="F81" s="1026"/>
      <c r="H81" s="1316" t="s">
        <v>313</v>
      </c>
      <c r="I81" s="1316"/>
      <c r="J81" s="1316"/>
      <c r="K81" s="1316"/>
      <c r="L81" s="1316"/>
    </row>
    <row r="82" spans="2:12" s="6" customFormat="1" ht="21" customHeight="1">
      <c r="B82" s="1024" t="s">
        <v>158</v>
      </c>
      <c r="D82" s="1026"/>
      <c r="E82" s="1026"/>
      <c r="F82" s="1026"/>
      <c r="H82" s="461" t="s">
        <v>159</v>
      </c>
      <c r="I82" s="461"/>
      <c r="J82" s="461"/>
      <c r="K82" s="461"/>
      <c r="L82" s="461"/>
    </row>
    <row r="83" spans="2:12" s="6" customFormat="1" ht="24.75" customHeight="1">
      <c r="B83" s="1024" t="s">
        <v>301</v>
      </c>
      <c r="D83" s="1027"/>
      <c r="E83" s="1027"/>
      <c r="F83" s="1027"/>
      <c r="H83" s="1316" t="s">
        <v>302</v>
      </c>
      <c r="I83" s="1316"/>
      <c r="J83" s="1316"/>
      <c r="K83" s="1316"/>
      <c r="L83" s="1316"/>
    </row>
    <row r="84" s="6" customFormat="1" ht="15.75"/>
    <row r="85" spans="1:25" s="6" customFormat="1" ht="15.75">
      <c r="A85" s="1"/>
      <c r="B85" s="1028"/>
      <c r="C85" s="1029"/>
      <c r="D85" s="1029"/>
      <c r="E85" s="1029"/>
      <c r="F85" s="1028"/>
      <c r="G85" s="1028"/>
      <c r="H85" s="1028"/>
      <c r="I85" s="1028"/>
      <c r="J85" s="1028"/>
      <c r="K85" s="1028"/>
      <c r="L85" s="1029"/>
      <c r="M85" s="1029"/>
      <c r="N85" s="1029"/>
      <c r="O85" s="488"/>
      <c r="P85" s="488"/>
      <c r="X85" s="7"/>
      <c r="Y85" s="7"/>
    </row>
    <row r="86" spans="1:25" s="6" customFormat="1" ht="15.75">
      <c r="A86" s="1"/>
      <c r="B86" s="1028"/>
      <c r="C86" s="1029"/>
      <c r="D86" s="1029"/>
      <c r="E86" s="1029"/>
      <c r="F86" s="1028"/>
      <c r="G86" s="1028"/>
      <c r="H86" s="1028"/>
      <c r="I86" s="1028"/>
      <c r="J86" s="1028"/>
      <c r="K86" s="1028"/>
      <c r="L86" s="1029"/>
      <c r="M86" s="1029"/>
      <c r="N86" s="1029"/>
      <c r="O86" s="488"/>
      <c r="P86" s="488"/>
      <c r="X86" s="7"/>
      <c r="Y86" s="7"/>
    </row>
    <row r="87" spans="1:25" s="6" customFormat="1" ht="15.75">
      <c r="A87" s="1"/>
      <c r="B87" s="1028"/>
      <c r="C87" s="1029"/>
      <c r="D87" s="1029"/>
      <c r="E87" s="1029"/>
      <c r="F87" s="1028"/>
      <c r="G87" s="1028"/>
      <c r="H87" s="1028"/>
      <c r="I87" s="1028"/>
      <c r="J87" s="1028"/>
      <c r="K87" s="1028"/>
      <c r="L87" s="1029"/>
      <c r="M87" s="1029"/>
      <c r="N87" s="1029"/>
      <c r="O87" s="488"/>
      <c r="P87" s="488"/>
      <c r="X87" s="7"/>
      <c r="Y87" s="7"/>
    </row>
    <row r="88" spans="1:25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X88" s="7"/>
      <c r="Y88" s="7"/>
    </row>
    <row r="89" spans="1:25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X89" s="7"/>
      <c r="Y89" s="7"/>
    </row>
    <row r="90" spans="1:25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X90" s="7"/>
      <c r="Y90" s="7"/>
    </row>
    <row r="91" spans="1:25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X91" s="7"/>
      <c r="Y91" s="7"/>
    </row>
    <row r="92" spans="1:25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X92" s="7"/>
      <c r="Y92" s="7"/>
    </row>
    <row r="93" spans="1:25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X93" s="7"/>
      <c r="Y93" s="7"/>
    </row>
    <row r="94" spans="1:25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X94" s="7"/>
      <c r="Y94" s="7"/>
    </row>
    <row r="95" spans="1:25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X95" s="7"/>
      <c r="Y95" s="7"/>
    </row>
    <row r="96" spans="1:25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X96" s="7"/>
      <c r="Y96" s="7"/>
    </row>
    <row r="97" spans="1:25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X97" s="7"/>
      <c r="Y97" s="7"/>
    </row>
    <row r="98" spans="1:25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X98" s="7"/>
      <c r="Y98" s="7"/>
    </row>
    <row r="99" spans="1:25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X99" s="7"/>
      <c r="Y99" s="7"/>
    </row>
    <row r="100" spans="1:25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X100" s="7"/>
      <c r="Y100" s="7"/>
    </row>
    <row r="101" spans="1:25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X101" s="7"/>
      <c r="Y101" s="7"/>
    </row>
    <row r="102" spans="1:25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X102" s="7"/>
      <c r="Y102" s="7"/>
    </row>
    <row r="103" spans="1:25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X103" s="7"/>
      <c r="Y103" s="7"/>
    </row>
    <row r="104" spans="1:25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X104" s="7"/>
      <c r="Y104" s="7"/>
    </row>
    <row r="105" spans="1:25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X105" s="7"/>
      <c r="Y105" s="7"/>
    </row>
    <row r="106" spans="1:25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X106" s="7"/>
      <c r="Y106" s="7"/>
    </row>
    <row r="107" spans="1:25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X107" s="7"/>
      <c r="Y107" s="7"/>
    </row>
    <row r="108" spans="1:25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X108" s="7"/>
      <c r="Y108" s="7"/>
    </row>
    <row r="109" spans="1:25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X109" s="7"/>
      <c r="Y109" s="7"/>
    </row>
    <row r="110" spans="1:25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X110" s="7"/>
      <c r="Y110" s="7"/>
    </row>
    <row r="111" spans="1:25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X111" s="7"/>
      <c r="Y111" s="7"/>
    </row>
    <row r="112" spans="1:25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X112" s="7"/>
      <c r="Y112" s="7"/>
    </row>
    <row r="113" spans="1:25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X113" s="7"/>
      <c r="Y113" s="7"/>
    </row>
    <row r="114" spans="1:25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X114" s="7"/>
      <c r="Y114" s="7"/>
    </row>
    <row r="115" spans="1:25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X115" s="7"/>
      <c r="Y115" s="7"/>
    </row>
    <row r="116" spans="1:25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X116" s="7"/>
      <c r="Y116" s="7"/>
    </row>
    <row r="117" spans="1:45" s="491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6"/>
      <c r="R117" s="6"/>
      <c r="S117" s="6"/>
      <c r="T117" s="6"/>
      <c r="U117" s="6"/>
      <c r="V117" s="6"/>
      <c r="W117" s="6"/>
      <c r="X117" s="7"/>
      <c r="Y117" s="7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</row>
    <row r="118" spans="1:45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6"/>
      <c r="R118" s="6"/>
      <c r="S118" s="6"/>
      <c r="T118" s="6"/>
      <c r="U118" s="6"/>
      <c r="V118" s="6"/>
      <c r="W118" s="6"/>
      <c r="X118" s="7"/>
      <c r="Y118" s="7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</row>
    <row r="119" spans="1:45" s="491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6"/>
      <c r="R119" s="6"/>
      <c r="S119" s="6"/>
      <c r="T119" s="6"/>
      <c r="U119" s="6"/>
      <c r="V119" s="6"/>
      <c r="W119" s="6"/>
      <c r="X119" s="7"/>
      <c r="Y119" s="7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0" spans="1:25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X120" s="7"/>
      <c r="Y120" s="7"/>
    </row>
    <row r="121" spans="1:45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491"/>
      <c r="R121" s="491"/>
      <c r="S121" s="491"/>
      <c r="T121" s="491"/>
      <c r="U121" s="491"/>
      <c r="V121" s="491"/>
      <c r="W121" s="491"/>
      <c r="X121" s="492"/>
      <c r="Y121" s="492"/>
      <c r="Z121" s="491"/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491"/>
      <c r="AR121" s="491"/>
      <c r="AS121" s="491"/>
    </row>
    <row r="122" spans="1:45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491"/>
      <c r="R122" s="491"/>
      <c r="S122" s="491"/>
      <c r="T122" s="491"/>
      <c r="U122" s="491"/>
      <c r="V122" s="491"/>
      <c r="W122" s="491"/>
      <c r="X122" s="492"/>
      <c r="Y122" s="492"/>
      <c r="Z122" s="491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</row>
    <row r="123" spans="1:45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491"/>
      <c r="R123" s="491"/>
      <c r="S123" s="491"/>
      <c r="T123" s="491"/>
      <c r="U123" s="491"/>
      <c r="V123" s="491"/>
      <c r="W123" s="491"/>
      <c r="X123" s="492"/>
      <c r="Y123" s="492"/>
      <c r="Z123" s="491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</row>
    <row r="124" spans="1:25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X124" s="7"/>
      <c r="Y124" s="7"/>
    </row>
    <row r="125" spans="1:25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X125" s="7"/>
      <c r="Y125" s="7"/>
    </row>
    <row r="126" spans="1:25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X126" s="7"/>
      <c r="Y126" s="7"/>
    </row>
    <row r="127" spans="1:25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X127" s="7"/>
      <c r="Y127" s="7"/>
    </row>
    <row r="128" spans="1:25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X128" s="7"/>
      <c r="Y128" s="7"/>
    </row>
    <row r="129" spans="1:25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X129" s="7"/>
      <c r="Y129" s="7"/>
    </row>
    <row r="130" spans="1:25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X130" s="7"/>
      <c r="Y130" s="7"/>
    </row>
    <row r="131" spans="1:25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X131" s="7"/>
      <c r="Y131" s="7"/>
    </row>
    <row r="132" spans="1:25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X132" s="7"/>
      <c r="Y132" s="7"/>
    </row>
    <row r="133" spans="1:45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6"/>
      <c r="R133" s="6"/>
      <c r="S133" s="6"/>
      <c r="T133" s="6"/>
      <c r="U133" s="6"/>
      <c r="V133" s="6"/>
      <c r="W133" s="6"/>
      <c r="X133" s="7"/>
      <c r="Y133" s="7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</row>
    <row r="134" spans="1:45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6"/>
      <c r="R134" s="6"/>
      <c r="S134" s="6"/>
      <c r="T134" s="6"/>
      <c r="U134" s="6"/>
      <c r="V134" s="6"/>
      <c r="W134" s="6"/>
      <c r="X134" s="7"/>
      <c r="Y134" s="7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</row>
    <row r="135" spans="1:45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6"/>
      <c r="R135" s="6"/>
      <c r="S135" s="6"/>
      <c r="T135" s="6"/>
      <c r="U135" s="6"/>
      <c r="V135" s="6"/>
      <c r="W135" s="6"/>
      <c r="X135" s="7"/>
      <c r="Y135" s="7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</row>
    <row r="136" spans="1:45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6"/>
      <c r="R136" s="6"/>
      <c r="S136" s="6"/>
      <c r="T136" s="6"/>
      <c r="U136" s="6"/>
      <c r="V136" s="6"/>
      <c r="W136" s="6"/>
      <c r="X136" s="7"/>
      <c r="Y136" s="7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</row>
    <row r="137" spans="1:25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X137" s="494"/>
      <c r="Y137" s="494"/>
    </row>
    <row r="138" spans="1:25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X138" s="494"/>
      <c r="Y138" s="494"/>
    </row>
    <row r="139" spans="1:25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X139" s="494"/>
      <c r="Y139" s="494"/>
    </row>
    <row r="140" spans="1:25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X140" s="494"/>
      <c r="Y140" s="494"/>
    </row>
    <row r="141" spans="1:45" s="495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493"/>
      <c r="R141" s="493"/>
      <c r="S141" s="493"/>
      <c r="T141" s="493"/>
      <c r="U141" s="493"/>
      <c r="V141" s="493"/>
      <c r="W141" s="493"/>
      <c r="X141" s="494"/>
      <c r="Y141" s="494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493"/>
      <c r="AR141" s="493"/>
      <c r="AS141" s="493"/>
    </row>
    <row r="142" spans="1:25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X142" s="494"/>
      <c r="Y142" s="494"/>
    </row>
    <row r="143" spans="1:25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X143" s="494"/>
      <c r="Y143" s="494"/>
    </row>
    <row r="144" spans="1:25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X144" s="494"/>
      <c r="Y144" s="494"/>
    </row>
    <row r="145" spans="1:45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495"/>
      <c r="R145" s="495"/>
      <c r="S145" s="495"/>
      <c r="T145" s="495"/>
      <c r="U145" s="495"/>
      <c r="V145" s="495"/>
      <c r="W145" s="495"/>
      <c r="X145" s="496"/>
      <c r="Y145" s="496"/>
      <c r="Z145" s="495"/>
      <c r="AA145" s="495"/>
      <c r="AB145" s="495"/>
      <c r="AC145" s="495"/>
      <c r="AD145" s="495"/>
      <c r="AE145" s="495"/>
      <c r="AF145" s="495"/>
      <c r="AG145" s="495"/>
      <c r="AH145" s="495"/>
      <c r="AI145" s="495"/>
      <c r="AJ145" s="495"/>
      <c r="AK145" s="495"/>
      <c r="AL145" s="495"/>
      <c r="AM145" s="495"/>
      <c r="AN145" s="495"/>
      <c r="AO145" s="495"/>
      <c r="AP145" s="495"/>
      <c r="AQ145" s="495"/>
      <c r="AR145" s="495"/>
      <c r="AS145" s="495"/>
    </row>
    <row r="146" spans="1:25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X146" s="494"/>
      <c r="Y146" s="494"/>
    </row>
    <row r="147" spans="1:25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X147" s="494"/>
      <c r="Y147" s="494"/>
    </row>
    <row r="148" spans="1:25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X148" s="494"/>
      <c r="Y148" s="494"/>
    </row>
    <row r="149" spans="1:25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X149" s="494"/>
      <c r="Y149" s="494"/>
    </row>
    <row r="150" spans="1:45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493"/>
      <c r="R150" s="493"/>
      <c r="S150" s="493"/>
      <c r="T150" s="493"/>
      <c r="U150" s="493"/>
      <c r="V150" s="493"/>
      <c r="W150" s="493"/>
      <c r="X150" s="494"/>
      <c r="Y150" s="494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</row>
    <row r="151" spans="1:45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493"/>
      <c r="R151" s="493"/>
      <c r="S151" s="493"/>
      <c r="T151" s="493"/>
      <c r="U151" s="493"/>
      <c r="V151" s="493"/>
      <c r="W151" s="493"/>
      <c r="X151" s="494"/>
      <c r="Y151" s="494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</row>
    <row r="152" spans="1:45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493"/>
      <c r="R152" s="493"/>
      <c r="S152" s="493"/>
      <c r="T152" s="493"/>
      <c r="U152" s="493"/>
      <c r="V152" s="493"/>
      <c r="W152" s="493"/>
      <c r="X152" s="494"/>
      <c r="Y152" s="494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</row>
    <row r="153" spans="1:45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493"/>
      <c r="R153" s="493"/>
      <c r="S153" s="493"/>
      <c r="T153" s="493"/>
      <c r="U153" s="493"/>
      <c r="V153" s="493"/>
      <c r="W153" s="493"/>
      <c r="X153" s="494"/>
      <c r="Y153" s="494"/>
      <c r="Z153" s="493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</row>
    <row r="154" spans="1:25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X154" s="7"/>
      <c r="Y154" s="7"/>
    </row>
    <row r="155" spans="1:25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X155" s="7"/>
      <c r="Y155" s="7"/>
    </row>
    <row r="156" spans="1:25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X156" s="7"/>
      <c r="Y156" s="7"/>
    </row>
    <row r="157" spans="1:25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X157" s="7"/>
      <c r="Y157" s="7"/>
    </row>
    <row r="158" spans="1:25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X158" s="7"/>
      <c r="Y158" s="7"/>
    </row>
    <row r="159" spans="1:25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X159" s="7"/>
      <c r="Y159" s="7"/>
    </row>
    <row r="160" spans="1:25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X160" s="7"/>
      <c r="Y160" s="7"/>
    </row>
    <row r="161" spans="1:25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X161" s="7"/>
      <c r="Y161" s="7"/>
    </row>
    <row r="162" spans="1:25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485"/>
      <c r="X162" s="7"/>
      <c r="Y162" s="7"/>
    </row>
    <row r="163" spans="17:45" ht="15.75">
      <c r="Q163" s="485"/>
      <c r="R163" s="6"/>
      <c r="S163" s="6"/>
      <c r="T163" s="6"/>
      <c r="U163" s="6"/>
      <c r="V163" s="6"/>
      <c r="W163" s="6"/>
      <c r="X163" s="7"/>
      <c r="Y163" s="7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</row>
    <row r="164" spans="17:45" ht="15.75">
      <c r="Q164" s="485"/>
      <c r="R164" s="6"/>
      <c r="S164" s="6"/>
      <c r="T164" s="6"/>
      <c r="U164" s="6"/>
      <c r="V164" s="6"/>
      <c r="W164" s="6"/>
      <c r="X164" s="7"/>
      <c r="Y164" s="7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</row>
    <row r="165" spans="17:45" ht="15.75">
      <c r="Q165" s="485"/>
      <c r="R165" s="6"/>
      <c r="S165" s="6"/>
      <c r="T165" s="6"/>
      <c r="U165" s="6"/>
      <c r="V165" s="6"/>
      <c r="W165" s="6"/>
      <c r="X165" s="7"/>
      <c r="Y165" s="7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</row>
    <row r="166" spans="17:45" ht="15.75">
      <c r="Q166" s="485"/>
      <c r="R166" s="6"/>
      <c r="S166" s="6"/>
      <c r="T166" s="6"/>
      <c r="U166" s="6"/>
      <c r="V166" s="6"/>
      <c r="W166" s="6"/>
      <c r="X166" s="7"/>
      <c r="Y166" s="7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</row>
    <row r="167" ht="15.75">
      <c r="Q167" s="488"/>
    </row>
    <row r="168" ht="15.75">
      <c r="Q168" s="488"/>
    </row>
    <row r="169" ht="15.75">
      <c r="Q169" s="488"/>
    </row>
    <row r="170" ht="15.75">
      <c r="Q170" s="488"/>
    </row>
    <row r="171" ht="15.75">
      <c r="Q171" s="488"/>
    </row>
    <row r="172" ht="15.75">
      <c r="Q172" s="488"/>
    </row>
    <row r="173" ht="15.75">
      <c r="Q173" s="488"/>
    </row>
    <row r="174" ht="15.75">
      <c r="Q174" s="488"/>
    </row>
    <row r="175" ht="15.75">
      <c r="Q175" s="488"/>
    </row>
    <row r="176" ht="15.75">
      <c r="Q176" s="488"/>
    </row>
    <row r="177" ht="15.75">
      <c r="Q177" s="488"/>
    </row>
    <row r="178" ht="15.75">
      <c r="Q178" s="488"/>
    </row>
    <row r="180" ht="15.75">
      <c r="Q180" s="497"/>
    </row>
    <row r="181" spans="17:24" ht="15.75">
      <c r="Q181" s="481"/>
      <c r="R181" s="481"/>
      <c r="S181" s="481"/>
      <c r="T181" s="481"/>
      <c r="U181" s="481"/>
      <c r="V181" s="481"/>
      <c r="W181" s="481"/>
      <c r="X181" s="498"/>
    </row>
    <row r="182" spans="17:24" ht="15.75">
      <c r="Q182" s="3"/>
      <c r="R182" s="3"/>
      <c r="S182" s="3"/>
      <c r="T182" s="3"/>
      <c r="U182" s="3"/>
      <c r="V182" s="3"/>
      <c r="W182" s="3"/>
      <c r="X182" s="499"/>
    </row>
    <row r="183" spans="17:24" ht="15.75">
      <c r="Q183" s="3"/>
      <c r="R183" s="3"/>
      <c r="S183" s="3"/>
      <c r="T183" s="3"/>
      <c r="U183" s="3"/>
      <c r="V183" s="3"/>
      <c r="W183" s="3"/>
      <c r="X183" s="499"/>
    </row>
    <row r="184" spans="17:24" ht="15.75">
      <c r="Q184" s="3"/>
      <c r="R184" s="3"/>
      <c r="S184" s="3"/>
      <c r="T184" s="3"/>
      <c r="U184" s="3"/>
      <c r="V184" s="3"/>
      <c r="W184" s="3"/>
      <c r="X184" s="499"/>
    </row>
  </sheetData>
  <sheetProtection selectLockedCells="1" selectUnlockedCells="1"/>
  <mergeCells count="68">
    <mergeCell ref="A11:AS11"/>
    <mergeCell ref="A1:AS1"/>
    <mergeCell ref="A2:A8"/>
    <mergeCell ref="B2:B8"/>
    <mergeCell ref="C2:F4"/>
    <mergeCell ref="G2:G8"/>
    <mergeCell ref="N7:AS7"/>
    <mergeCell ref="E7:E8"/>
    <mergeCell ref="H2:M2"/>
    <mergeCell ref="N2:AS2"/>
    <mergeCell ref="N3:O3"/>
    <mergeCell ref="P3:AS3"/>
    <mergeCell ref="K5:K8"/>
    <mergeCell ref="N4:AS5"/>
    <mergeCell ref="J5:J8"/>
    <mergeCell ref="E5:F6"/>
    <mergeCell ref="L5:L8"/>
    <mergeCell ref="H3:H8"/>
    <mergeCell ref="A75:P75"/>
    <mergeCell ref="A19:AS19"/>
    <mergeCell ref="A28:B28"/>
    <mergeCell ref="I4:I8"/>
    <mergeCell ref="M3:M8"/>
    <mergeCell ref="I3:L3"/>
    <mergeCell ref="C5:C8"/>
    <mergeCell ref="D5:D8"/>
    <mergeCell ref="F7:F8"/>
    <mergeCell ref="J4:L4"/>
    <mergeCell ref="H83:L83"/>
    <mergeCell ref="A66:AS66"/>
    <mergeCell ref="A65:B65"/>
    <mergeCell ref="C65:F65"/>
    <mergeCell ref="A67:F67"/>
    <mergeCell ref="H81:L81"/>
    <mergeCell ref="A77:AS77"/>
    <mergeCell ref="H80:L80"/>
    <mergeCell ref="B78:J78"/>
    <mergeCell ref="K71:M71"/>
    <mergeCell ref="A32:B32"/>
    <mergeCell ref="A10:AS10"/>
    <mergeCell ref="A64:B64"/>
    <mergeCell ref="C32:F32"/>
    <mergeCell ref="C24:F24"/>
    <mergeCell ref="C18:F18"/>
    <mergeCell ref="A25:AS25"/>
    <mergeCell ref="A34:AS34"/>
    <mergeCell ref="A24:B24"/>
    <mergeCell ref="A18:B18"/>
    <mergeCell ref="C28:F28"/>
    <mergeCell ref="A31:B31"/>
    <mergeCell ref="C31:F31"/>
    <mergeCell ref="A33:AS33"/>
    <mergeCell ref="A29:AS29"/>
    <mergeCell ref="C64:F64"/>
    <mergeCell ref="A35:AS35"/>
    <mergeCell ref="A41:AS41"/>
    <mergeCell ref="C40:F40"/>
    <mergeCell ref="A42:AS42"/>
    <mergeCell ref="A73:M74"/>
    <mergeCell ref="N73:O73"/>
    <mergeCell ref="N74:O74"/>
    <mergeCell ref="A40:B40"/>
    <mergeCell ref="P72:AS72"/>
    <mergeCell ref="A68:M68"/>
    <mergeCell ref="A69:M69"/>
    <mergeCell ref="A70:M70"/>
    <mergeCell ref="N72:O72"/>
    <mergeCell ref="N71:O71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2" manualBreakCount="2">
    <brk id="32" max="43" man="1"/>
    <brk id="56" max="43" man="1"/>
  </rowBreaks>
  <ignoredErrors>
    <ignoredError sqref="A15:A16 A17" twoDigitTextYear="1"/>
    <ignoredError sqref="H14 H52 J14:K14 M14 M52 K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zoomScale="115" zoomScaleNormal="115" zoomScalePageLayoutView="0" workbookViewId="0" topLeftCell="A28">
      <selection activeCell="A45" sqref="A45:S106"/>
    </sheetView>
  </sheetViews>
  <sheetFormatPr defaultColWidth="9.00390625" defaultRowHeight="12.75"/>
  <cols>
    <col min="3" max="3" width="43.875" style="0" customWidth="1"/>
    <col min="5" max="5" width="37.00390625" style="0" customWidth="1"/>
    <col min="6" max="6" width="5.625" style="0" bestFit="1" customWidth="1"/>
    <col min="7" max="7" width="4.75390625" style="0" bestFit="1" customWidth="1"/>
    <col min="8" max="8" width="6.00390625" style="0" bestFit="1" customWidth="1"/>
    <col min="9" max="9" width="5.625" style="0" bestFit="1" customWidth="1"/>
    <col min="10" max="10" width="4.75390625" style="0" bestFit="1" customWidth="1"/>
    <col min="11" max="11" width="6.00390625" style="0" bestFit="1" customWidth="1"/>
    <col min="13" max="14" width="2.125" style="0" customWidth="1"/>
    <col min="15" max="15" width="6.875" style="0" customWidth="1"/>
  </cols>
  <sheetData>
    <row r="1" spans="6:11" ht="12.75">
      <c r="F1" s="1364" t="s">
        <v>347</v>
      </c>
      <c r="G1" s="1364"/>
      <c r="H1" s="1364"/>
      <c r="I1" s="1364" t="s">
        <v>348</v>
      </c>
      <c r="J1" s="1364"/>
      <c r="K1" s="1364"/>
    </row>
    <row r="2" spans="1:20" ht="60">
      <c r="A2" s="673" t="s">
        <v>349</v>
      </c>
      <c r="B2" s="674" t="s">
        <v>350</v>
      </c>
      <c r="C2" s="675" t="s">
        <v>351</v>
      </c>
      <c r="D2" s="675" t="s">
        <v>348</v>
      </c>
      <c r="E2" s="675" t="s">
        <v>352</v>
      </c>
      <c r="F2" s="675" t="s">
        <v>353</v>
      </c>
      <c r="G2" s="675" t="s">
        <v>354</v>
      </c>
      <c r="H2" s="675" t="s">
        <v>355</v>
      </c>
      <c r="I2" s="675" t="s">
        <v>353</v>
      </c>
      <c r="J2" s="675" t="s">
        <v>354</v>
      </c>
      <c r="K2" s="675" t="s">
        <v>355</v>
      </c>
      <c r="L2" s="675" t="s">
        <v>356</v>
      </c>
      <c r="M2" s="675"/>
      <c r="N2" s="675"/>
      <c r="O2" s="674"/>
      <c r="P2" s="675" t="s">
        <v>357</v>
      </c>
      <c r="Q2" s="676" t="s">
        <v>358</v>
      </c>
      <c r="R2" s="676" t="s">
        <v>359</v>
      </c>
      <c r="S2" s="675" t="s">
        <v>360</v>
      </c>
      <c r="T2" s="677" t="s">
        <v>361</v>
      </c>
    </row>
    <row r="3" spans="1:12" ht="12.75">
      <c r="A3" s="1365" t="s">
        <v>362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</row>
    <row r="4" spans="1:19" s="683" customFormat="1" ht="12.75">
      <c r="A4" s="682"/>
      <c r="B4" s="683" t="str">
        <f>'[1]сем 1 курс'!AU74</f>
        <v>ЗО</v>
      </c>
      <c r="C4" s="683" t="str">
        <f>'[1]сем 1 курс'!B74</f>
        <v>Охорона праці в галузі та цивільний захист</v>
      </c>
      <c r="D4" s="683">
        <v>1</v>
      </c>
      <c r="E4" s="683" t="s">
        <v>379</v>
      </c>
      <c r="F4" s="683">
        <f>'[1]сем 1 курс'!AX74</f>
        <v>4</v>
      </c>
      <c r="G4" s="683">
        <f>'[1]сем 1 курс'!AY74</f>
        <v>0</v>
      </c>
      <c r="H4" s="683">
        <f>'[1]сем 1 курс'!AZ74</f>
        <v>0</v>
      </c>
      <c r="I4" s="683">
        <f>'[1]сем 1 курс'!BA74</f>
        <v>0</v>
      </c>
      <c r="J4" s="683">
        <f>'[1]сем 1 курс'!BB74</f>
        <v>0</v>
      </c>
      <c r="K4" s="683">
        <f>'[1]сем 1 курс'!BC74</f>
        <v>0</v>
      </c>
      <c r="L4" s="683" t="str">
        <f>'[1]сем 1 курс'!AW74</f>
        <v>екзамен</v>
      </c>
      <c r="O4" s="683">
        <v>3</v>
      </c>
      <c r="P4" s="683" t="str">
        <f>'[1]сем 1 курс'!AV74</f>
        <v>хіоп</v>
      </c>
      <c r="Q4" s="683" t="s">
        <v>363</v>
      </c>
      <c r="R4" s="683" t="s">
        <v>364</v>
      </c>
      <c r="S4" s="683" t="s">
        <v>365</v>
      </c>
    </row>
    <row r="5" spans="1:19" s="683" customFormat="1" ht="12.75">
      <c r="A5" s="682"/>
      <c r="B5" s="683" t="str">
        <f>'[1]сем 1 курс'!AU75</f>
        <v>ЗО</v>
      </c>
      <c r="C5" s="683" t="str">
        <f>'[1]сем 1 курс'!B75</f>
        <v>Іноземна мова (за професійним спрямуванням)</v>
      </c>
      <c r="D5" s="683">
        <v>1</v>
      </c>
      <c r="E5" s="683" t="s">
        <v>379</v>
      </c>
      <c r="F5" s="683">
        <f>'[1]сем 1 курс'!AX75</f>
        <v>0</v>
      </c>
      <c r="G5" s="683">
        <f>'[1]сем 1 курс'!AY75</f>
        <v>0</v>
      </c>
      <c r="H5" s="683">
        <f>'[1]сем 1 курс'!AZ75</f>
        <v>4</v>
      </c>
      <c r="I5" s="683">
        <f>'[1]сем 1 курс'!BA75</f>
        <v>0</v>
      </c>
      <c r="J5" s="683">
        <f>'[1]сем 1 курс'!BB75</f>
        <v>0</v>
      </c>
      <c r="K5" s="683">
        <f>'[1]сем 1 курс'!BC75</f>
        <v>0</v>
      </c>
      <c r="L5" s="683" t="str">
        <f>'[1]сем 1 курс'!AW75</f>
        <v>залік</v>
      </c>
      <c r="O5" s="683">
        <v>1.5</v>
      </c>
      <c r="P5" s="683" t="str">
        <f>'[1]сем 1 курс'!AV75</f>
        <v>мп</v>
      </c>
      <c r="Q5" s="683" t="s">
        <v>366</v>
      </c>
      <c r="R5" s="683" t="s">
        <v>364</v>
      </c>
      <c r="S5" s="683" t="s">
        <v>365</v>
      </c>
    </row>
    <row r="6" spans="1:21" s="683" customFormat="1" ht="12.75">
      <c r="A6" s="682"/>
      <c r="B6" s="683" t="str">
        <f>'[1]сем 1 курс'!AU76</f>
        <v>ПО</v>
      </c>
      <c r="C6" s="683" t="str">
        <f>'план магістр за ОПП'!B20</f>
        <v>Методика та організація наукових досліджень і науково-педагогічної діяльності </v>
      </c>
      <c r="D6" s="683">
        <v>1</v>
      </c>
      <c r="E6" s="683" t="s">
        <v>379</v>
      </c>
      <c r="F6" s="683">
        <f>'[1]сем 1 курс'!AX76</f>
        <v>8</v>
      </c>
      <c r="G6" s="683">
        <f>'[1]сем 1 курс'!AY76</f>
        <v>0</v>
      </c>
      <c r="H6" s="683">
        <f>'[1]сем 1 курс'!AZ76</f>
        <v>0</v>
      </c>
      <c r="I6" s="683">
        <f>'[1]сем 1 курс'!BA76</f>
        <v>0</v>
      </c>
      <c r="J6" s="683">
        <f>'[1]сем 1 курс'!BB76</f>
        <v>0</v>
      </c>
      <c r="K6" s="683">
        <f>'[1]сем 1 курс'!BC76</f>
        <v>0</v>
      </c>
      <c r="L6" s="683" t="str">
        <f>'[1]сем 1 курс'!AW76</f>
        <v>екзамен</v>
      </c>
      <c r="O6" s="683">
        <v>4.5</v>
      </c>
      <c r="P6" s="685" t="str">
        <f>'[1]сем 1 курс'!AV76</f>
        <v>зв</v>
      </c>
      <c r="Q6" s="683" t="s">
        <v>363</v>
      </c>
      <c r="R6" s="683" t="s">
        <v>364</v>
      </c>
      <c r="S6" s="683" t="s">
        <v>365</v>
      </c>
      <c r="U6" s="683" t="s">
        <v>368</v>
      </c>
    </row>
    <row r="7" spans="1:19" s="683" customFormat="1" ht="12.75">
      <c r="A7" s="682"/>
      <c r="B7" s="683" t="str">
        <f>'[1]сем 1 курс'!AU77</f>
        <v>ПО</v>
      </c>
      <c r="C7" s="683" t="str">
        <f>'[1]сем 1 курс'!B77</f>
        <v>Основи сучасних теорій моделювання процесів</v>
      </c>
      <c r="D7" s="683">
        <v>1</v>
      </c>
      <c r="E7" s="683" t="s">
        <v>379</v>
      </c>
      <c r="F7" s="683">
        <f>'[1]сем 1 курс'!AX77</f>
        <v>8</v>
      </c>
      <c r="G7" s="683">
        <f>'[1]сем 1 курс'!AY77</f>
        <v>0</v>
      </c>
      <c r="H7" s="683">
        <f>'[1]сем 1 курс'!AZ77</f>
        <v>0</v>
      </c>
      <c r="I7" s="683">
        <f>'[1]сем 1 курс'!BA77</f>
        <v>0</v>
      </c>
      <c r="J7" s="683">
        <f>'[1]сем 1 курс'!BB77</f>
        <v>0</v>
      </c>
      <c r="K7" s="683">
        <f>'[1]сем 1 курс'!BC77</f>
        <v>0</v>
      </c>
      <c r="L7" s="683" t="str">
        <f>'[1]сем 1 курс'!AW77</f>
        <v>екзамен</v>
      </c>
      <c r="O7" s="683">
        <v>4</v>
      </c>
      <c r="P7" s="683" t="str">
        <f>'[1]сем 1 курс'!AV77</f>
        <v>тм</v>
      </c>
      <c r="Q7" s="683" t="s">
        <v>363</v>
      </c>
      <c r="R7" s="683" t="s">
        <v>364</v>
      </c>
      <c r="S7" s="683" t="s">
        <v>365</v>
      </c>
    </row>
    <row r="8" spans="1:19" s="683" customFormat="1" ht="12.75">
      <c r="A8" s="682"/>
      <c r="B8" s="683" t="s">
        <v>369</v>
      </c>
      <c r="C8" s="683" t="str">
        <f>'план магістр за ОПП'!B26</f>
        <v>Науково-дослідна практика</v>
      </c>
      <c r="D8" s="683">
        <v>1</v>
      </c>
      <c r="E8" s="683" t="s">
        <v>370</v>
      </c>
      <c r="L8" s="683" t="s">
        <v>38</v>
      </c>
      <c r="O8" s="683">
        <v>3</v>
      </c>
      <c r="P8" s="683" t="s">
        <v>372</v>
      </c>
      <c r="Q8" s="683" t="s">
        <v>363</v>
      </c>
      <c r="R8" s="683" t="s">
        <v>364</v>
      </c>
      <c r="S8" s="683" t="s">
        <v>365</v>
      </c>
    </row>
    <row r="9" spans="1:19" s="683" customFormat="1" ht="12.75">
      <c r="A9" s="682"/>
      <c r="B9" s="683" t="s">
        <v>369</v>
      </c>
      <c r="C9" s="683" t="s">
        <v>309</v>
      </c>
      <c r="D9" s="683">
        <v>1</v>
      </c>
      <c r="E9" s="683" t="s">
        <v>378</v>
      </c>
      <c r="L9" s="683" t="s">
        <v>38</v>
      </c>
      <c r="O9" s="683">
        <v>3</v>
      </c>
      <c r="P9" s="683" t="s">
        <v>373</v>
      </c>
      <c r="Q9" s="683" t="s">
        <v>363</v>
      </c>
      <c r="R9" s="683" t="s">
        <v>364</v>
      </c>
      <c r="S9" s="683" t="s">
        <v>365</v>
      </c>
    </row>
    <row r="10" spans="1:19" s="683" customFormat="1" ht="12.75">
      <c r="A10" s="682"/>
      <c r="B10" s="683" t="s">
        <v>369</v>
      </c>
      <c r="C10" s="683" t="s">
        <v>309</v>
      </c>
      <c r="D10" s="683">
        <v>1</v>
      </c>
      <c r="E10" s="683" t="s">
        <v>371</v>
      </c>
      <c r="L10" s="683" t="s">
        <v>38</v>
      </c>
      <c r="O10" s="683">
        <v>3</v>
      </c>
      <c r="P10" s="683" t="s">
        <v>373</v>
      </c>
      <c r="Q10" s="683" t="s">
        <v>363</v>
      </c>
      <c r="R10" s="683" t="s">
        <v>364</v>
      </c>
      <c r="S10" s="683" t="s">
        <v>365</v>
      </c>
    </row>
    <row r="11" spans="1:19" s="683" customFormat="1" ht="12.75">
      <c r="A11" s="682"/>
      <c r="B11" s="683" t="str">
        <f>'[1]сем 1 курс'!AU78</f>
        <v>ПВ</v>
      </c>
      <c r="C11" s="683" t="str">
        <f>'[1]сем 1 курс'!B78</f>
        <v>Автоматизація виробничих процесів машинобудування</v>
      </c>
      <c r="D11" s="683">
        <v>1</v>
      </c>
      <c r="E11" s="683" t="s">
        <v>370</v>
      </c>
      <c r="F11" s="683">
        <f>'[1]сем 1 курс'!AX78</f>
        <v>8</v>
      </c>
      <c r="G11" s="683">
        <f>'[1]сем 1 курс'!AY78</f>
        <v>0</v>
      </c>
      <c r="H11" s="683">
        <f>'[1]сем 1 курс'!AZ78</f>
        <v>0</v>
      </c>
      <c r="I11" s="683">
        <f>'[1]сем 1 курс'!BA78</f>
        <v>0</v>
      </c>
      <c r="J11" s="683">
        <f>'[1]сем 1 курс'!BB78</f>
        <v>0</v>
      </c>
      <c r="K11" s="683">
        <f>'[1]сем 1 курс'!BC78</f>
        <v>0</v>
      </c>
      <c r="L11" s="683" t="str">
        <f>'[1]сем 1 курс'!AW78</f>
        <v>залік</v>
      </c>
      <c r="O11" s="683">
        <v>6</v>
      </c>
      <c r="P11" s="683" t="str">
        <f>'[1]сем 1 курс'!AV78</f>
        <v>тм</v>
      </c>
      <c r="Q11" s="683" t="s">
        <v>363</v>
      </c>
      <c r="R11" s="683" t="s">
        <v>364</v>
      </c>
      <c r="S11" s="683" t="s">
        <v>365</v>
      </c>
    </row>
    <row r="12" spans="1:19" s="683" customFormat="1" ht="12.75">
      <c r="A12" s="682"/>
      <c r="B12" s="683" t="str">
        <f>'[1]сем 1 курс'!AU79</f>
        <v>ПВ</v>
      </c>
      <c r="C12" s="683" t="str">
        <f>'[1]сем 1 курс'!B79</f>
        <v>САПР технологічних процесів</v>
      </c>
      <c r="D12" s="683">
        <v>1</v>
      </c>
      <c r="E12" s="683" t="s">
        <v>370</v>
      </c>
      <c r="F12" s="683">
        <f>'[1]сем 1 курс'!AX79</f>
        <v>8</v>
      </c>
      <c r="G12" s="683">
        <f>'[1]сем 1 курс'!AY79</f>
        <v>0</v>
      </c>
      <c r="H12" s="683">
        <f>'[1]сем 1 курс'!AZ79</f>
        <v>0</v>
      </c>
      <c r="I12" s="683">
        <f>'[1]сем 1 курс'!BA79</f>
        <v>0</v>
      </c>
      <c r="J12" s="683">
        <f>'[1]сем 1 курс'!BB79</f>
        <v>0</v>
      </c>
      <c r="K12" s="683">
        <f>'[1]сем 1 курс'!BC79</f>
        <v>0</v>
      </c>
      <c r="L12" s="683" t="str">
        <f>'[1]сем 1 курс'!AW79</f>
        <v>залік</v>
      </c>
      <c r="O12" s="683">
        <v>6</v>
      </c>
      <c r="P12" s="683" t="str">
        <f>'[1]сем 1 курс'!AV79</f>
        <v>тм</v>
      </c>
      <c r="Q12" s="683" t="s">
        <v>363</v>
      </c>
      <c r="R12" s="683" t="s">
        <v>364</v>
      </c>
      <c r="S12" s="683" t="s">
        <v>365</v>
      </c>
    </row>
    <row r="13" spans="1:19" s="683" customFormat="1" ht="12.75">
      <c r="A13" s="682"/>
      <c r="B13" s="683" t="str">
        <f>'[1]сем 1 курс'!AU80</f>
        <v>ПВ</v>
      </c>
      <c r="C13" s="683" t="str">
        <f>'[1]сем 1 курс'!B80</f>
        <v>Системи автоматизованого програмування верстатів з ЧПУ</v>
      </c>
      <c r="D13" s="683">
        <v>1</v>
      </c>
      <c r="E13" s="683" t="s">
        <v>370</v>
      </c>
      <c r="F13" s="683">
        <f>'[1]сем 1 курс'!AX80</f>
        <v>8</v>
      </c>
      <c r="G13" s="683">
        <f>'[1]сем 1 курс'!AY80</f>
        <v>0</v>
      </c>
      <c r="H13" s="683">
        <f>'[1]сем 1 курс'!AZ80</f>
        <v>0</v>
      </c>
      <c r="I13" s="683">
        <f>'[1]сем 1 курс'!BA80</f>
        <v>0</v>
      </c>
      <c r="J13" s="683">
        <f>'[1]сем 1 курс'!BB80</f>
        <v>0</v>
      </c>
      <c r="K13" s="683">
        <f>'[1]сем 1 курс'!BC80</f>
        <v>0</v>
      </c>
      <c r="L13" s="683" t="str">
        <f>'[1]сем 1 курс'!AW80</f>
        <v>залік</v>
      </c>
      <c r="O13" s="683">
        <v>4</v>
      </c>
      <c r="P13" s="683" t="str">
        <f>'[1]сем 1 курс'!AV80</f>
        <v>тм</v>
      </c>
      <c r="Q13" s="683" t="s">
        <v>363</v>
      </c>
      <c r="R13" s="683" t="s">
        <v>364</v>
      </c>
      <c r="S13" s="683" t="s">
        <v>365</v>
      </c>
    </row>
    <row r="14" spans="1:19" s="683" customFormat="1" ht="12.75">
      <c r="A14" s="682"/>
      <c r="B14" s="683" t="str">
        <f>'[1]сем 1 курс'!AU81</f>
        <v>ПВ</v>
      </c>
      <c r="C14" s="682" t="str">
        <f>'план магістр за ОПП'!B50</f>
        <v>Комп'ютерне моделювання процесів нанотехнологій та ІПД</v>
      </c>
      <c r="D14" s="683">
        <v>1</v>
      </c>
      <c r="E14" s="683" t="s">
        <v>378</v>
      </c>
      <c r="F14" s="683">
        <f>'[1]сем 1 курс'!AX81</f>
        <v>4</v>
      </c>
      <c r="G14" s="683">
        <f>'[1]сем 1 курс'!AY81</f>
        <v>4</v>
      </c>
      <c r="H14" s="683">
        <f>'[1]сем 1 курс'!AZ81</f>
        <v>0</v>
      </c>
      <c r="I14" s="683">
        <f>'[1]сем 1 курс'!BA81</f>
        <v>0</v>
      </c>
      <c r="J14" s="683">
        <f>'[1]сем 1 курс'!BB81</f>
        <v>0</v>
      </c>
      <c r="K14" s="683">
        <f>'[1]сем 1 курс'!BC81</f>
        <v>0</v>
      </c>
      <c r="L14" s="683" t="str">
        <f>'[1]сем 1 курс'!AW81</f>
        <v>залік</v>
      </c>
      <c r="O14" s="683">
        <v>4.5</v>
      </c>
      <c r="P14" s="683" t="s">
        <v>374</v>
      </c>
      <c r="Q14" s="683" t="s">
        <v>363</v>
      </c>
      <c r="R14" s="683" t="s">
        <v>364</v>
      </c>
      <c r="S14" s="683" t="s">
        <v>365</v>
      </c>
    </row>
    <row r="15" spans="1:19" s="683" customFormat="1" ht="12.75">
      <c r="A15" s="682"/>
      <c r="B15" s="683" t="str">
        <f>'[1]сем 1 курс'!AU82</f>
        <v>ПВ</v>
      </c>
      <c r="C15" s="682" t="str">
        <f>'план магістр за ОПП'!B53</f>
        <v>Комп'ютеризовані дизайн і моделювання технології ковальсько-штампувального виробництва</v>
      </c>
      <c r="D15" s="683">
        <v>1</v>
      </c>
      <c r="E15" s="683" t="s">
        <v>378</v>
      </c>
      <c r="F15" s="683">
        <f>'[1]сем 1 курс'!AX82</f>
        <v>8</v>
      </c>
      <c r="G15" s="683">
        <f>'[1]сем 1 курс'!AY82</f>
        <v>0</v>
      </c>
      <c r="H15" s="683">
        <f>'[1]сем 1 курс'!AZ82</f>
        <v>0</v>
      </c>
      <c r="I15" s="683">
        <f>'[1]сем 1 курс'!BA82</f>
        <v>0</v>
      </c>
      <c r="J15" s="683">
        <v>4</v>
      </c>
      <c r="K15" s="683">
        <f>'[1]сем 1 курс'!BC82</f>
        <v>0</v>
      </c>
      <c r="L15" s="683" t="str">
        <f>'[1]сем 1 курс'!AW82</f>
        <v>залік</v>
      </c>
      <c r="O15" s="683">
        <v>6</v>
      </c>
      <c r="P15" s="683" t="s">
        <v>374</v>
      </c>
      <c r="Q15" s="683" t="s">
        <v>363</v>
      </c>
      <c r="R15" s="683" t="s">
        <v>364</v>
      </c>
      <c r="S15" s="683" t="s">
        <v>365</v>
      </c>
    </row>
    <row r="16" spans="1:19" s="683" customFormat="1" ht="12.75">
      <c r="A16" s="682"/>
      <c r="B16" s="683" t="str">
        <f>'[1]сем 1 курс'!AU83</f>
        <v>ПВ</v>
      </c>
      <c r="C16" s="683" t="str">
        <f>'план магістр за ОПП'!B56</f>
        <v>Метод скінченних елементів (МСЕ)</v>
      </c>
      <c r="D16" s="683">
        <v>1</v>
      </c>
      <c r="E16" s="683" t="s">
        <v>378</v>
      </c>
      <c r="F16" s="683">
        <f>'[1]сем 1 курс'!AX83</f>
        <v>8</v>
      </c>
      <c r="G16" s="683">
        <f>'[1]сем 1 курс'!AY83</f>
        <v>0</v>
      </c>
      <c r="H16" s="683">
        <f>'[1]сем 1 курс'!AZ83</f>
        <v>0</v>
      </c>
      <c r="I16" s="683">
        <f>'[1]сем 1 курс'!BA83</f>
        <v>0</v>
      </c>
      <c r="J16" s="683">
        <f>'[1]сем 1 курс'!BB83</f>
        <v>0</v>
      </c>
      <c r="K16" s="683">
        <f>'[1]сем 1 курс'!BC83</f>
        <v>0</v>
      </c>
      <c r="L16" s="683" t="str">
        <f>'[1]сем 1 курс'!AW83</f>
        <v>залік</v>
      </c>
      <c r="O16" s="683">
        <v>5</v>
      </c>
      <c r="P16" s="683" t="s">
        <v>374</v>
      </c>
      <c r="Q16" s="683" t="s">
        <v>363</v>
      </c>
      <c r="R16" s="683" t="s">
        <v>364</v>
      </c>
      <c r="S16" s="683" t="s">
        <v>365</v>
      </c>
    </row>
    <row r="17" spans="1:19" s="683" customFormat="1" ht="12.75">
      <c r="A17" s="682"/>
      <c r="B17" s="683" t="str">
        <f>'[1]сем 1 курс'!AU84</f>
        <v>ПВ</v>
      </c>
      <c r="C17" s="683" t="str">
        <f>'[1]сем 1 курс'!B84</f>
        <v>Складально-зварювальне оснащення</v>
      </c>
      <c r="D17" s="683">
        <v>1</v>
      </c>
      <c r="E17" s="683" t="s">
        <v>371</v>
      </c>
      <c r="F17" s="683">
        <f>'[1]сем 1 курс'!AX84</f>
        <v>8</v>
      </c>
      <c r="G17" s="683">
        <f>'[1]сем 1 курс'!AY84</f>
        <v>0</v>
      </c>
      <c r="H17" s="683">
        <f>'[1]сем 1 курс'!AZ84</f>
        <v>0</v>
      </c>
      <c r="I17" s="683">
        <f>'[1]сем 1 курс'!BA84</f>
        <v>0</v>
      </c>
      <c r="J17" s="683">
        <f>'[1]сем 1 курс'!BB84</f>
        <v>0</v>
      </c>
      <c r="K17" s="683">
        <f>'[1]сем 1 курс'!BC84</f>
        <v>0</v>
      </c>
      <c r="L17" s="683" t="str">
        <f>'[1]сем 1 курс'!AW84</f>
        <v>залік</v>
      </c>
      <c r="O17" s="683">
        <v>6</v>
      </c>
      <c r="P17" s="683" t="str">
        <f>'[1]сем 1 курс'!AV84</f>
        <v>зв</v>
      </c>
      <c r="Q17" s="683" t="s">
        <v>363</v>
      </c>
      <c r="R17" s="683" t="s">
        <v>364</v>
      </c>
      <c r="S17" s="683" t="s">
        <v>365</v>
      </c>
    </row>
    <row r="18" spans="1:19" s="683" customFormat="1" ht="12.75">
      <c r="A18" s="682"/>
      <c r="B18" s="683" t="str">
        <f>'[1]сем 1 курс'!AU85</f>
        <v>ПВ</v>
      </c>
      <c r="C18" s="683" t="str">
        <f>'[1]сем 1 курс'!B85</f>
        <v>Проектування систем керування</v>
      </c>
      <c r="D18" s="683">
        <v>1</v>
      </c>
      <c r="E18" s="683" t="s">
        <v>371</v>
      </c>
      <c r="F18" s="683">
        <f>'[1]сем 1 курс'!AX85</f>
        <v>4</v>
      </c>
      <c r="G18" s="683">
        <f>'[1]сем 1 курс'!AY85</f>
        <v>0</v>
      </c>
      <c r="H18" s="683">
        <f>'[1]сем 1 курс'!AZ85</f>
        <v>4</v>
      </c>
      <c r="I18" s="683">
        <f>'[1]сем 1 курс'!BA85</f>
        <v>0</v>
      </c>
      <c r="J18" s="683">
        <f>'[1]сем 1 курс'!BB85</f>
        <v>0</v>
      </c>
      <c r="K18" s="683">
        <f>'[1]сем 1 курс'!BC85</f>
        <v>0</v>
      </c>
      <c r="L18" s="683" t="str">
        <f>'[1]сем 1 курс'!AW85</f>
        <v>залік</v>
      </c>
      <c r="O18" s="683">
        <v>4</v>
      </c>
      <c r="P18" s="683" t="str">
        <f>'[1]сем 1 курс'!AV85</f>
        <v>зв</v>
      </c>
      <c r="Q18" s="683" t="s">
        <v>363</v>
      </c>
      <c r="R18" s="683" t="s">
        <v>364</v>
      </c>
      <c r="S18" s="683" t="s">
        <v>365</v>
      </c>
    </row>
    <row r="19" spans="1:19" s="683" customFormat="1" ht="12.75">
      <c r="A19" s="682"/>
      <c r="B19" s="683" t="str">
        <f>'[1]сем 1 курс'!AU86</f>
        <v>ПВ</v>
      </c>
      <c r="C19" s="683" t="str">
        <f>'[1]сем 1 курс'!B86</f>
        <v>Спеціальні методи зварювання</v>
      </c>
      <c r="D19" s="683">
        <v>1</v>
      </c>
      <c r="E19" s="683" t="s">
        <v>371</v>
      </c>
      <c r="F19" s="683">
        <f>'[1]сем 1 курс'!AX86</f>
        <v>4</v>
      </c>
      <c r="G19" s="683">
        <f>'[1]сем 1 курс'!AY86</f>
        <v>0</v>
      </c>
      <c r="H19" s="683">
        <f>'[1]сем 1 курс'!AZ86</f>
        <v>0</v>
      </c>
      <c r="I19" s="683">
        <f>'[1]сем 1 курс'!BA86</f>
        <v>0</v>
      </c>
      <c r="J19" s="683">
        <f>'[1]сем 1 курс'!BB86</f>
        <v>0</v>
      </c>
      <c r="K19" s="683">
        <f>'[1]сем 1 курс'!BC86</f>
        <v>0</v>
      </c>
      <c r="L19" s="683" t="str">
        <f>'[1]сем 1 курс'!AW86</f>
        <v>залік</v>
      </c>
      <c r="O19" s="683">
        <v>6</v>
      </c>
      <c r="P19" s="683" t="str">
        <f>'[1]сем 1 курс'!AV86</f>
        <v>зв</v>
      </c>
      <c r="Q19" s="683" t="s">
        <v>363</v>
      </c>
      <c r="R19" s="683" t="s">
        <v>364</v>
      </c>
      <c r="S19" s="683" t="s">
        <v>365</v>
      </c>
    </row>
    <row r="20" spans="1:19" ht="12.75">
      <c r="A20" s="1365" t="s">
        <v>367</v>
      </c>
      <c r="B20" s="1365"/>
      <c r="C20" s="1365"/>
      <c r="D20" s="1365"/>
      <c r="E20" s="1365"/>
      <c r="F20" s="1365"/>
      <c r="G20" s="1365"/>
      <c r="H20" s="1365"/>
      <c r="I20" s="1365"/>
      <c r="J20" s="1365"/>
      <c r="K20" s="1365"/>
      <c r="L20" s="1365"/>
      <c r="P20">
        <f>'[1]сем 1 курс'!AV90</f>
        <v>0</v>
      </c>
      <c r="R20" t="s">
        <v>364</v>
      </c>
      <c r="S20" t="s">
        <v>365</v>
      </c>
    </row>
    <row r="21" spans="1:19" s="683" customFormat="1" ht="12.75">
      <c r="A21" s="682" t="str">
        <f>'[1]сем 1 курс'!A91</f>
        <v>1.2</v>
      </c>
      <c r="B21" s="683" t="str">
        <f>'[1]сем 1 курс'!AU91</f>
        <v>ЗО</v>
      </c>
      <c r="C21" s="683" t="str">
        <f>'[1]сем 1 курс'!B91</f>
        <v>Інтелектуальна власність </v>
      </c>
      <c r="D21" s="683">
        <v>2</v>
      </c>
      <c r="E21" s="683" t="s">
        <v>379</v>
      </c>
      <c r="F21" s="683">
        <f>'[1]сем 1 курс'!AX91</f>
        <v>4</v>
      </c>
      <c r="G21" s="683">
        <f>'[1]сем 1 курс'!AY91</f>
        <v>0</v>
      </c>
      <c r="H21" s="683">
        <f>'[1]сем 1 курс'!AZ91</f>
        <v>0</v>
      </c>
      <c r="I21" s="683">
        <f>'[1]сем 1 курс'!BA91</f>
        <v>0</v>
      </c>
      <c r="J21" s="683">
        <f>'[1]сем 1 курс'!BB91</f>
        <v>0</v>
      </c>
      <c r="K21" s="683">
        <f>'[1]сем 1 курс'!BC91</f>
        <v>0</v>
      </c>
      <c r="L21" s="683" t="str">
        <f>'[1]сем 1 курс'!AW91</f>
        <v>залік</v>
      </c>
      <c r="O21" s="683">
        <v>3</v>
      </c>
      <c r="P21" s="683" t="s">
        <v>374</v>
      </c>
      <c r="Q21" s="683" t="s">
        <v>363</v>
      </c>
      <c r="R21" s="683" t="s">
        <v>364</v>
      </c>
      <c r="S21" s="683" t="s">
        <v>365</v>
      </c>
    </row>
    <row r="22" spans="1:19" s="683" customFormat="1" ht="12.75">
      <c r="A22" s="682" t="str">
        <f>'[1]сем 1 курс'!A92</f>
        <v>1.3.2</v>
      </c>
      <c r="B22" s="683" t="str">
        <f>'[1]сем 1 курс'!AU92</f>
        <v>ЗО</v>
      </c>
      <c r="C22" s="683" t="str">
        <f>'[1]сем 1 курс'!B92</f>
        <v>Іноземна мова (за професійним спрямуванням)</v>
      </c>
      <c r="D22" s="683">
        <v>2</v>
      </c>
      <c r="E22" s="683" t="s">
        <v>379</v>
      </c>
      <c r="F22" s="683">
        <f>'[1]сем 1 курс'!AX92</f>
        <v>0</v>
      </c>
      <c r="G22" s="683">
        <f>'[1]сем 1 курс'!AY92</f>
        <v>0</v>
      </c>
      <c r="H22" s="683">
        <f>'[1]сем 1 курс'!AZ92</f>
        <v>4</v>
      </c>
      <c r="I22" s="683">
        <f>'[1]сем 1 курс'!BA92</f>
        <v>0</v>
      </c>
      <c r="J22" s="683">
        <f>'[1]сем 1 курс'!BB92</f>
        <v>0</v>
      </c>
      <c r="K22" s="683">
        <f>'[1]сем 1 курс'!BC92</f>
        <v>0</v>
      </c>
      <c r="L22" s="683" t="str">
        <f>'[1]сем 1 курс'!AW92</f>
        <v>екзамен</v>
      </c>
      <c r="O22" s="683">
        <v>2</v>
      </c>
      <c r="P22" s="683" t="str">
        <f>'[1]сем 1 курс'!AV92</f>
        <v>мп</v>
      </c>
      <c r="Q22" s="683" t="s">
        <v>366</v>
      </c>
      <c r="R22" s="683" t="s">
        <v>364</v>
      </c>
      <c r="S22" s="683" t="s">
        <v>365</v>
      </c>
    </row>
    <row r="23" spans="1:21" s="683" customFormat="1" ht="12.75">
      <c r="A23" s="682" t="str">
        <f>'[1]сем 1 курс'!A93</f>
        <v>2.3</v>
      </c>
      <c r="B23" s="683" t="str">
        <f>'[1]сем 1 курс'!AU93</f>
        <v>ПО</v>
      </c>
      <c r="C23" s="683" t="s">
        <v>376</v>
      </c>
      <c r="D23" s="683">
        <v>2</v>
      </c>
      <c r="E23" s="683" t="s">
        <v>379</v>
      </c>
      <c r="F23" s="683">
        <f>'[1]сем 1 курс'!AX93</f>
        <v>8</v>
      </c>
      <c r="G23" s="683">
        <f>'[1]сем 1 курс'!AY93</f>
        <v>0</v>
      </c>
      <c r="H23" s="683">
        <f>'[1]сем 1 курс'!AZ93</f>
        <v>0</v>
      </c>
      <c r="I23" s="683">
        <f>'[1]сем 1 курс'!BA93</f>
        <v>0</v>
      </c>
      <c r="J23" s="683">
        <f>'[1]сем 1 курс'!BB93</f>
        <v>0</v>
      </c>
      <c r="K23" s="683">
        <f>'[1]сем 1 курс'!BC93</f>
        <v>0</v>
      </c>
      <c r="L23" s="683" t="str">
        <f>'[1]сем 1 курс'!AW93</f>
        <v>екзамен</v>
      </c>
      <c r="O23" s="683">
        <v>4.5</v>
      </c>
      <c r="P23" s="685" t="s">
        <v>374</v>
      </c>
      <c r="Q23" s="683" t="s">
        <v>363</v>
      </c>
      <c r="R23" s="683" t="s">
        <v>364</v>
      </c>
      <c r="S23" s="683" t="s">
        <v>365</v>
      </c>
      <c r="U23" s="683" t="s">
        <v>377</v>
      </c>
    </row>
    <row r="24" spans="1:19" s="683" customFormat="1" ht="12.75">
      <c r="A24" s="682" t="str">
        <f>'[1]сем 1 курс'!A95</f>
        <v>2.4</v>
      </c>
      <c r="B24" s="683" t="str">
        <f>'[1]сем 1 курс'!AU95</f>
        <v>ПО</v>
      </c>
      <c r="C24" s="683" t="str">
        <f>'[1]сем 1 курс'!B95</f>
        <v>Спецкурс за напрямком 
магістерської роботи</v>
      </c>
      <c r="D24" s="683">
        <v>2</v>
      </c>
      <c r="E24" s="683" t="s">
        <v>370</v>
      </c>
      <c r="F24" s="683">
        <f>'[1]сем 1 курс'!AX95</f>
        <v>4</v>
      </c>
      <c r="G24" s="683">
        <f>'[1]сем 1 курс'!AY95</f>
        <v>0</v>
      </c>
      <c r="H24" s="683">
        <f>'[1]сем 1 курс'!AZ95</f>
        <v>0</v>
      </c>
      <c r="I24" s="683">
        <f>'[1]сем 1 курс'!BA95</f>
        <v>0</v>
      </c>
      <c r="J24" s="683">
        <f>'[1]сем 1 курс'!BB95</f>
        <v>0</v>
      </c>
      <c r="K24" s="683">
        <f>'[1]сем 1 курс'!BC95</f>
        <v>0</v>
      </c>
      <c r="L24" s="683" t="str">
        <f>'[1]сем 1 курс'!AW95</f>
        <v>залік</v>
      </c>
      <c r="O24" s="683">
        <v>4.5</v>
      </c>
      <c r="P24" s="683" t="s">
        <v>372</v>
      </c>
      <c r="Q24" s="683" t="s">
        <v>363</v>
      </c>
      <c r="R24" s="683" t="s">
        <v>364</v>
      </c>
      <c r="S24" s="683" t="s">
        <v>365</v>
      </c>
    </row>
    <row r="25" spans="1:19" s="683" customFormat="1" ht="12.75">
      <c r="A25" s="682"/>
      <c r="B25" s="683" t="s">
        <v>375</v>
      </c>
      <c r="C25" s="683" t="s">
        <v>219</v>
      </c>
      <c r="D25" s="683">
        <v>2</v>
      </c>
      <c r="E25" s="683" t="s">
        <v>378</v>
      </c>
      <c r="F25" s="683">
        <v>4</v>
      </c>
      <c r="G25" s="683">
        <v>0</v>
      </c>
      <c r="H25" s="683">
        <v>0</v>
      </c>
      <c r="I25" s="683">
        <v>0</v>
      </c>
      <c r="J25" s="683">
        <v>0</v>
      </c>
      <c r="K25" s="683">
        <v>0</v>
      </c>
      <c r="L25" s="683" t="s">
        <v>38</v>
      </c>
      <c r="O25" s="683">
        <v>4.5</v>
      </c>
      <c r="P25" s="683" t="s">
        <v>374</v>
      </c>
      <c r="S25" s="683" t="s">
        <v>365</v>
      </c>
    </row>
    <row r="26" spans="1:19" s="683" customFormat="1" ht="12.75">
      <c r="A26" s="682"/>
      <c r="B26" s="683" t="s">
        <v>375</v>
      </c>
      <c r="C26" s="683" t="s">
        <v>219</v>
      </c>
      <c r="D26" s="683">
        <v>2</v>
      </c>
      <c r="E26" s="683" t="s">
        <v>371</v>
      </c>
      <c r="F26" s="683">
        <v>4</v>
      </c>
      <c r="G26" s="683">
        <v>0</v>
      </c>
      <c r="H26" s="683">
        <v>0</v>
      </c>
      <c r="I26" s="683">
        <v>0</v>
      </c>
      <c r="J26" s="683">
        <v>0</v>
      </c>
      <c r="K26" s="683">
        <v>0</v>
      </c>
      <c r="L26" s="683" t="s">
        <v>38</v>
      </c>
      <c r="O26" s="683">
        <v>4.5</v>
      </c>
      <c r="P26" s="683" t="s">
        <v>373</v>
      </c>
      <c r="S26" s="683" t="s">
        <v>365</v>
      </c>
    </row>
    <row r="27" spans="1:19" s="683" customFormat="1" ht="12.75">
      <c r="A27" s="682" t="str">
        <f>'[1]сем 1 курс'!A96</f>
        <v>1.4</v>
      </c>
      <c r="B27" s="683" t="str">
        <f>'[1]сем 1 курс'!AU96</f>
        <v>ЗВ</v>
      </c>
      <c r="C27" s="683" t="str">
        <f>'[1]сем 1 курс'!B96</f>
        <v>Управління якістю продукції</v>
      </c>
      <c r="D27" s="683">
        <v>2</v>
      </c>
      <c r="E27" s="683" t="s">
        <v>371</v>
      </c>
      <c r="F27" s="683">
        <f>'[1]сем 1 курс'!AX96</f>
        <v>8</v>
      </c>
      <c r="G27" s="683">
        <f>'[1]сем 1 курс'!AY96</f>
        <v>0</v>
      </c>
      <c r="H27" s="683">
        <f>'[1]сем 1 курс'!AZ96</f>
        <v>0</v>
      </c>
      <c r="I27" s="683">
        <f>'[1]сем 1 курс'!BA96</f>
        <v>0</v>
      </c>
      <c r="J27" s="683">
        <f>'[1]сем 1 курс'!BB96</f>
        <v>0</v>
      </c>
      <c r="K27" s="683">
        <f>'[1]сем 1 курс'!BC96</f>
        <v>0</v>
      </c>
      <c r="L27" s="683" t="str">
        <f>'[1]сем 1 курс'!AW96</f>
        <v>залік</v>
      </c>
      <c r="O27" s="683">
        <v>4</v>
      </c>
      <c r="P27" s="683" t="str">
        <f>'[1]сем 1 курс'!AV96</f>
        <v>зв</v>
      </c>
      <c r="Q27" s="683" t="s">
        <v>363</v>
      </c>
      <c r="R27" s="683" t="s">
        <v>364</v>
      </c>
      <c r="S27" s="683" t="s">
        <v>365</v>
      </c>
    </row>
    <row r="28" spans="1:19" s="683" customFormat="1" ht="12.75">
      <c r="A28" s="682" t="str">
        <f>'[1]сем 1 курс'!A97</f>
        <v>1.5</v>
      </c>
      <c r="B28" s="683" t="str">
        <f>'[1]сем 1 курс'!AU97</f>
        <v>ЗВ</v>
      </c>
      <c r="C28" s="683" t="str">
        <f>'план магістр за ОПП'!B37</f>
        <v>Спеціальні види пластичного деформування </v>
      </c>
      <c r="D28" s="683">
        <v>2</v>
      </c>
      <c r="E28" s="683" t="s">
        <v>378</v>
      </c>
      <c r="F28" s="683">
        <f>'[1]сем 1 курс'!AX97</f>
        <v>4</v>
      </c>
      <c r="G28" s="683">
        <f>'[1]сем 1 курс'!AY97</f>
        <v>4</v>
      </c>
      <c r="H28" s="683">
        <f>'[1]сем 1 курс'!AZ97</f>
        <v>0</v>
      </c>
      <c r="I28" s="683">
        <f>'[1]сем 1 курс'!BA97</f>
        <v>0</v>
      </c>
      <c r="J28" s="683">
        <f>'[1]сем 1 курс'!BB97</f>
        <v>0</v>
      </c>
      <c r="K28" s="683">
        <f>'[1]сем 1 курс'!BC97</f>
        <v>0</v>
      </c>
      <c r="L28" s="683" t="str">
        <f>'[1]сем 1 курс'!AW97</f>
        <v>залік</v>
      </c>
      <c r="O28" s="683">
        <v>4</v>
      </c>
      <c r="P28" s="683" t="s">
        <v>374</v>
      </c>
      <c r="Q28" s="683" t="s">
        <v>363</v>
      </c>
      <c r="R28" s="683" t="s">
        <v>364</v>
      </c>
      <c r="S28" s="683" t="s">
        <v>365</v>
      </c>
    </row>
    <row r="29" spans="1:19" s="683" customFormat="1" ht="12.75">
      <c r="A29" s="682" t="str">
        <f>'[1]сем 1 курс'!A98</f>
        <v>1.6</v>
      </c>
      <c r="B29" s="683" t="str">
        <f>'[1]сем 1 курс'!AU98</f>
        <v>ЗВ</v>
      </c>
      <c r="C29" s="683" t="str">
        <f>'[1]сем 1 курс'!B98</f>
        <v>Мехатроніка в технологічних системах</v>
      </c>
      <c r="D29" s="683">
        <v>2</v>
      </c>
      <c r="E29" s="683" t="s">
        <v>370</v>
      </c>
      <c r="F29" s="683">
        <f>'[1]сем 1 курс'!AX98</f>
        <v>8</v>
      </c>
      <c r="G29" s="683">
        <f>'[1]сем 1 курс'!AY98</f>
        <v>0</v>
      </c>
      <c r="H29" s="683">
        <f>'[1]сем 1 курс'!AZ98</f>
        <v>0</v>
      </c>
      <c r="I29" s="683">
        <f>'[1]сем 1 курс'!BA98</f>
        <v>0</v>
      </c>
      <c r="J29" s="683">
        <f>'[1]сем 1 курс'!BB98</f>
        <v>0</v>
      </c>
      <c r="K29" s="683">
        <f>'[1]сем 1 курс'!BC98</f>
        <v>0</v>
      </c>
      <c r="L29" s="683" t="str">
        <f>'[1]сем 1 курс'!AW98</f>
        <v>залік</v>
      </c>
      <c r="O29" s="683">
        <v>4</v>
      </c>
      <c r="P29" s="683" t="str">
        <f>'[1]сем 1 курс'!AV98</f>
        <v>тм</v>
      </c>
      <c r="Q29" s="683" t="s">
        <v>363</v>
      </c>
      <c r="R29" s="683" t="s">
        <v>364</v>
      </c>
      <c r="S29" s="683" t="s">
        <v>365</v>
      </c>
    </row>
    <row r="30" spans="1:19" s="683" customFormat="1" ht="12.75">
      <c r="A30" s="682" t="str">
        <f>'[1]сем 1 курс'!A99</f>
        <v>2.1.1.2</v>
      </c>
      <c r="B30" s="683" t="str">
        <f>'[1]сем 1 курс'!AU99</f>
        <v>ПВ</v>
      </c>
      <c r="C30" s="683" t="str">
        <f>'[1]сем 1 курс'!B99</f>
        <v>Автоматизація виробничих процесів машинобудування (курс. робота)</v>
      </c>
      <c r="D30" s="683">
        <v>2</v>
      </c>
      <c r="E30" s="683" t="s">
        <v>370</v>
      </c>
      <c r="F30" s="683">
        <f>'[1]сем 1 курс'!AX99</f>
        <v>0</v>
      </c>
      <c r="G30" s="683">
        <f>'[1]сем 1 курс'!AY99</f>
        <v>0</v>
      </c>
      <c r="H30" s="683">
        <f>'[1]сем 1 курс'!AZ99</f>
        <v>4</v>
      </c>
      <c r="I30" s="683">
        <f>'[1]сем 1 курс'!BA99</f>
        <v>0</v>
      </c>
      <c r="J30" s="683">
        <f>'[1]сем 1 курс'!BB99</f>
        <v>0</v>
      </c>
      <c r="K30" s="683">
        <f>'[1]сем 1 курс'!BC99</f>
        <v>0</v>
      </c>
      <c r="L30" s="683" t="str">
        <f>'[1]сем 1 курс'!AW99</f>
        <v>курс.роб.</v>
      </c>
      <c r="O30" s="683">
        <v>1</v>
      </c>
      <c r="P30" s="683" t="str">
        <f>'[1]сем 1 курс'!AV99</f>
        <v>тм</v>
      </c>
      <c r="Q30" s="683" t="s">
        <v>363</v>
      </c>
      <c r="R30" s="683" t="s">
        <v>364</v>
      </c>
      <c r="S30" s="683" t="s">
        <v>365</v>
      </c>
    </row>
    <row r="31" spans="1:19" s="683" customFormat="1" ht="12.75">
      <c r="A31" s="682" t="str">
        <f>'[1]сем 1 курс'!A100</f>
        <v>2.1.4</v>
      </c>
      <c r="B31" s="683" t="str">
        <f>'[1]сем 1 курс'!AU100</f>
        <v>ПВ</v>
      </c>
      <c r="C31" s="683" t="str">
        <f>'[1]сем 1 курс'!B100</f>
        <v>Система 3-D моделювання Power Shape</v>
      </c>
      <c r="D31" s="683">
        <v>2</v>
      </c>
      <c r="E31" s="683" t="s">
        <v>370</v>
      </c>
      <c r="F31" s="683">
        <f>'[1]сем 1 курс'!AX100</f>
        <v>4</v>
      </c>
      <c r="G31" s="683">
        <f>'[1]сем 1 курс'!AY100</f>
        <v>4</v>
      </c>
      <c r="H31" s="683">
        <f>'[1]сем 1 курс'!AZ100</f>
        <v>0</v>
      </c>
      <c r="I31" s="683">
        <f>'[1]сем 1 курс'!BA100</f>
        <v>0</v>
      </c>
      <c r="J31" s="683">
        <f>'[1]сем 1 курс'!BB100</f>
        <v>0</v>
      </c>
      <c r="K31" s="683">
        <f>'[1]сем 1 курс'!BC100</f>
        <v>0</v>
      </c>
      <c r="L31" s="683" t="str">
        <f>'[1]сем 1 курс'!AW100</f>
        <v>залік</v>
      </c>
      <c r="O31" s="683">
        <v>6</v>
      </c>
      <c r="P31" s="683" t="str">
        <f>'[1]сем 1 курс'!AV100</f>
        <v>тм</v>
      </c>
      <c r="Q31" s="683" t="s">
        <v>363</v>
      </c>
      <c r="R31" s="683" t="s">
        <v>364</v>
      </c>
      <c r="S31" s="683" t="s">
        <v>365</v>
      </c>
    </row>
    <row r="32" spans="1:19" s="683" customFormat="1" ht="12.75">
      <c r="A32" s="682" t="str">
        <f>'[1]сем 1 курс'!A101</f>
        <v>2.1.5</v>
      </c>
      <c r="B32" s="683" t="str">
        <f>'[1]сем 1 курс'!AU101</f>
        <v>ПВ</v>
      </c>
      <c r="C32" s="683" t="str">
        <f>'[1]сем 1 курс'!B101</f>
        <v>Технологія функціональних та нано- поверхонь </v>
      </c>
      <c r="D32" s="683">
        <v>2</v>
      </c>
      <c r="E32" s="683" t="s">
        <v>370</v>
      </c>
      <c r="F32" s="683">
        <f>'[1]сем 1 курс'!AX101</f>
        <v>4</v>
      </c>
      <c r="G32" s="683">
        <f>'[1]сем 1 курс'!AY101</f>
        <v>0</v>
      </c>
      <c r="H32" s="683">
        <f>'[1]сем 1 курс'!AZ101</f>
        <v>0</v>
      </c>
      <c r="I32" s="683">
        <f>'[1]сем 1 курс'!BA101</f>
        <v>0</v>
      </c>
      <c r="J32" s="683">
        <f>'[1]сем 1 курс'!BB101</f>
        <v>0</v>
      </c>
      <c r="K32" s="683">
        <f>'[1]сем 1 курс'!BC101</f>
        <v>0</v>
      </c>
      <c r="L32" s="683" t="str">
        <f>'[1]сем 1 курс'!AW101</f>
        <v>залік</v>
      </c>
      <c r="O32" s="683">
        <v>3</v>
      </c>
      <c r="P32" s="683" t="str">
        <f>'[1]сем 1 курс'!AV101</f>
        <v>тм</v>
      </c>
      <c r="Q32" s="683" t="s">
        <v>363</v>
      </c>
      <c r="R32" s="683" t="s">
        <v>364</v>
      </c>
      <c r="S32" s="683" t="s">
        <v>365</v>
      </c>
    </row>
    <row r="33" spans="1:19" s="683" customFormat="1" ht="12.75">
      <c r="A33" s="682" t="str">
        <f>'[1]сем 1 курс'!A102</f>
        <v>2.1.7</v>
      </c>
      <c r="B33" s="683" t="str">
        <f>'[1]сем 1 курс'!AU102</f>
        <v>ПВ</v>
      </c>
      <c r="C33" s="682" t="str">
        <f>'план магістр за ОПП'!B51</f>
        <v>Експериментально-аналітичні методи досліджень</v>
      </c>
      <c r="D33" s="683">
        <v>2</v>
      </c>
      <c r="E33" s="683" t="s">
        <v>378</v>
      </c>
      <c r="F33" s="683">
        <f>'[1]сем 1 курс'!AX102</f>
        <v>4</v>
      </c>
      <c r="G33" s="683">
        <f>'[1]сем 1 курс'!AY102</f>
        <v>0</v>
      </c>
      <c r="H33" s="683">
        <f>'[1]сем 1 курс'!AZ102</f>
        <v>4</v>
      </c>
      <c r="I33" s="683">
        <f>'[1]сем 1 курс'!BA102</f>
        <v>0</v>
      </c>
      <c r="J33" s="683">
        <f>'[1]сем 1 курс'!BB102</f>
        <v>0</v>
      </c>
      <c r="K33" s="683">
        <f>'[1]сем 1 курс'!BC102</f>
        <v>0</v>
      </c>
      <c r="L33" s="683" t="str">
        <f>'[1]сем 1 курс'!AW102</f>
        <v>залік</v>
      </c>
      <c r="O33" s="683">
        <v>4.5</v>
      </c>
      <c r="P33" s="683" t="s">
        <v>374</v>
      </c>
      <c r="Q33" s="683" t="s">
        <v>363</v>
      </c>
      <c r="R33" s="683" t="s">
        <v>364</v>
      </c>
      <c r="S33" s="683" t="s">
        <v>365</v>
      </c>
    </row>
    <row r="34" spans="1:19" s="683" customFormat="1" ht="12.75">
      <c r="A34" s="682" t="str">
        <f>'[1]сем 1 курс'!A103</f>
        <v>2.1.8.2</v>
      </c>
      <c r="B34" s="683" t="str">
        <f>'[1]сем 1 курс'!AU103</f>
        <v>ПВ</v>
      </c>
      <c r="C34" s="682" t="str">
        <f>'план магістр за ОПП'!B54</f>
        <v>Комп'ютеризовані дизайн і моделювання технології ковальсько-штампувального виробництва (к.пр)</v>
      </c>
      <c r="D34" s="683">
        <v>2</v>
      </c>
      <c r="E34" s="683" t="s">
        <v>378</v>
      </c>
      <c r="F34" s="683">
        <f>'[1]сем 1 курс'!AX103</f>
        <v>0</v>
      </c>
      <c r="G34" s="683">
        <f>'[1]сем 1 курс'!AY103</f>
        <v>0</v>
      </c>
      <c r="H34" s="683">
        <f>'[1]сем 1 курс'!AZ103</f>
        <v>4</v>
      </c>
      <c r="I34" s="683">
        <f>'[1]сем 1 курс'!BA103</f>
        <v>0</v>
      </c>
      <c r="J34" s="683">
        <f>'[1]сем 1 курс'!BB103</f>
        <v>0</v>
      </c>
      <c r="K34" s="683">
        <f>'[1]сем 1 курс'!BC103</f>
        <v>0</v>
      </c>
      <c r="L34" s="683" t="str">
        <f>'[1]сем 1 курс'!AW103</f>
        <v>курс.пр.</v>
      </c>
      <c r="O34" s="683">
        <v>1.5</v>
      </c>
      <c r="P34" s="683" t="s">
        <v>374</v>
      </c>
      <c r="Q34" s="683" t="s">
        <v>363</v>
      </c>
      <c r="R34" s="683" t="s">
        <v>364</v>
      </c>
      <c r="S34" s="683" t="s">
        <v>365</v>
      </c>
    </row>
    <row r="35" spans="1:19" s="683" customFormat="1" ht="12.75">
      <c r="A35" s="682" t="str">
        <f>'[1]сем 1 курс'!A104</f>
        <v>2.1.9</v>
      </c>
      <c r="B35" s="683" t="str">
        <f>'[1]сем 1 курс'!AU104</f>
        <v>ПВ</v>
      </c>
      <c r="C35" s="683" t="str">
        <f>'план магістр за ОПП'!B55</f>
        <v>Наноматеріали та нанотехнології</v>
      </c>
      <c r="D35" s="683">
        <v>2</v>
      </c>
      <c r="E35" s="683" t="s">
        <v>378</v>
      </c>
      <c r="F35" s="683">
        <f>'[1]сем 1 курс'!AX104</f>
        <v>4</v>
      </c>
      <c r="G35" s="683">
        <f>'[1]сем 1 курс'!AY104</f>
        <v>0</v>
      </c>
      <c r="H35" s="683">
        <f>'[1]сем 1 курс'!AZ104</f>
        <v>0</v>
      </c>
      <c r="I35" s="683">
        <f>'[1]сем 1 курс'!BA104</f>
        <v>0</v>
      </c>
      <c r="J35" s="683">
        <f>'[1]сем 1 курс'!BB104</f>
        <v>0</v>
      </c>
      <c r="K35" s="683">
        <f>'[1]сем 1 курс'!BC104</f>
        <v>0</v>
      </c>
      <c r="L35" s="683" t="str">
        <f>'[1]сем 1 курс'!AW104</f>
        <v>залік</v>
      </c>
      <c r="O35" s="683">
        <v>4.5</v>
      </c>
      <c r="P35" s="683" t="s">
        <v>374</v>
      </c>
      <c r="Q35" s="683" t="s">
        <v>363</v>
      </c>
      <c r="R35" s="683" t="s">
        <v>364</v>
      </c>
      <c r="S35" s="683" t="s">
        <v>365</v>
      </c>
    </row>
    <row r="36" spans="1:19" s="683" customFormat="1" ht="12.75">
      <c r="A36" s="682" t="str">
        <f>'[1]сем 1 курс'!A105</f>
        <v>2.1.11.1</v>
      </c>
      <c r="B36" s="683" t="str">
        <f>'[1]сем 1 курс'!AU105</f>
        <v>ПВ</v>
      </c>
      <c r="C36" s="683" t="str">
        <f>'[1]сем 1 курс'!B105</f>
        <v>Проектування технологічних процесів зварювального виробництва</v>
      </c>
      <c r="D36" s="683">
        <v>2</v>
      </c>
      <c r="E36" s="683" t="s">
        <v>371</v>
      </c>
      <c r="F36" s="683">
        <f>'[1]сем 1 курс'!AX105</f>
        <v>4</v>
      </c>
      <c r="G36" s="683">
        <f>'[1]сем 1 курс'!AY105</f>
        <v>0</v>
      </c>
      <c r="H36" s="683">
        <f>'[1]сем 1 курс'!AZ105</f>
        <v>4</v>
      </c>
      <c r="I36" s="683">
        <f>'[1]сем 1 курс'!BA105</f>
        <v>0</v>
      </c>
      <c r="J36" s="683">
        <f>'[1]сем 1 курс'!BB105</f>
        <v>0</v>
      </c>
      <c r="K36" s="683">
        <f>'[1]сем 1 курс'!BC105</f>
        <v>0</v>
      </c>
      <c r="L36" s="683" t="str">
        <f>'[1]сем 1 курс'!AW105</f>
        <v>залік</v>
      </c>
      <c r="O36" s="683">
        <v>5</v>
      </c>
      <c r="P36" s="683" t="str">
        <f>'[1]сем 1 курс'!AV105</f>
        <v>зв</v>
      </c>
      <c r="Q36" s="683" t="s">
        <v>363</v>
      </c>
      <c r="R36" s="683" t="s">
        <v>364</v>
      </c>
      <c r="S36" s="683" t="s">
        <v>365</v>
      </c>
    </row>
    <row r="37" spans="1:19" s="683" customFormat="1" ht="12.75">
      <c r="A37" s="682" t="str">
        <f>'[1]сем 1 курс'!A106</f>
        <v>2.1.11.2</v>
      </c>
      <c r="B37" s="683" t="str">
        <f>'[1]сем 1 курс'!AU106</f>
        <v>ПВ</v>
      </c>
      <c r="C37" s="683" t="str">
        <f>'[1]сем 1 курс'!B106</f>
        <v>Проектування технологічних процесів зварювального виробництва (к.пр)</v>
      </c>
      <c r="D37" s="683">
        <v>2</v>
      </c>
      <c r="E37" s="683" t="s">
        <v>371</v>
      </c>
      <c r="F37" s="683">
        <f>'[1]сем 1 курс'!AX106</f>
        <v>0</v>
      </c>
      <c r="G37" s="683">
        <f>'[1]сем 1 курс'!AY106</f>
        <v>0</v>
      </c>
      <c r="H37" s="683">
        <f>'[1]сем 1 курс'!AZ106</f>
        <v>4</v>
      </c>
      <c r="I37" s="683">
        <f>'[1]сем 1 курс'!BA106</f>
        <v>0</v>
      </c>
      <c r="J37" s="683">
        <f>'[1]сем 1 курс'!BB106</f>
        <v>0</v>
      </c>
      <c r="K37" s="683">
        <f>'[1]сем 1 курс'!BC106</f>
        <v>0</v>
      </c>
      <c r="L37" s="683" t="str">
        <f>'[1]сем 1 курс'!AW106</f>
        <v>курс.роб.</v>
      </c>
      <c r="O37" s="683">
        <v>1</v>
      </c>
      <c r="P37" s="683" t="str">
        <f>'[1]сем 1 курс'!AV106</f>
        <v>зв</v>
      </c>
      <c r="Q37" s="683" t="s">
        <v>363</v>
      </c>
      <c r="R37" s="683" t="s">
        <v>364</v>
      </c>
      <c r="S37" s="683" t="s">
        <v>365</v>
      </c>
    </row>
    <row r="38" spans="1:19" s="683" customFormat="1" ht="12.75">
      <c r="A38" s="682" t="str">
        <f>'[1]сем 1 курс'!A107</f>
        <v>2.1.14</v>
      </c>
      <c r="B38" s="683" t="str">
        <f>'[1]сем 1 курс'!AU107</f>
        <v>ПВ</v>
      </c>
      <c r="C38" s="683" t="str">
        <f>'[1]сем 1 курс'!B107</f>
        <v>Спеціальні розділи міцності</v>
      </c>
      <c r="D38" s="683">
        <v>2</v>
      </c>
      <c r="E38" s="683" t="s">
        <v>371</v>
      </c>
      <c r="F38" s="683">
        <f>'[1]сем 1 курс'!AX107</f>
        <v>4</v>
      </c>
      <c r="G38" s="683">
        <f>'[1]сем 1 курс'!AY107</f>
        <v>0</v>
      </c>
      <c r="H38" s="683">
        <f>'[1]сем 1 курс'!AZ107</f>
        <v>0</v>
      </c>
      <c r="I38" s="683">
        <f>'[1]сем 1 курс'!BA107</f>
        <v>0</v>
      </c>
      <c r="J38" s="683">
        <f>'[1]сем 1 курс'!BB107</f>
        <v>0</v>
      </c>
      <c r="K38" s="683">
        <f>'[1]сем 1 курс'!BC107</f>
        <v>0</v>
      </c>
      <c r="L38" s="683" t="str">
        <f>'[1]сем 1 курс'!AW107</f>
        <v>залік</v>
      </c>
      <c r="O38" s="683">
        <v>4</v>
      </c>
      <c r="P38" s="683" t="str">
        <f>'[1]сем 1 курс'!AV107</f>
        <v>зв</v>
      </c>
      <c r="Q38" s="683" t="s">
        <v>363</v>
      </c>
      <c r="R38" s="683" t="s">
        <v>364</v>
      </c>
      <c r="S38" s="683" t="s">
        <v>365</v>
      </c>
    </row>
    <row r="39" ht="12.75">
      <c r="A39" s="678"/>
    </row>
    <row r="40" ht="12.75">
      <c r="A40" s="678"/>
    </row>
    <row r="41" ht="12.75">
      <c r="A41" s="678"/>
    </row>
    <row r="45" ht="12.75">
      <c r="C45" s="704" t="s">
        <v>370</v>
      </c>
    </row>
    <row r="46" ht="12.75">
      <c r="C46" s="703" t="s">
        <v>362</v>
      </c>
    </row>
    <row r="47" spans="1:19" s="683" customFormat="1" ht="12.75">
      <c r="A47" s="682"/>
      <c r="B47" s="683" t="s">
        <v>380</v>
      </c>
      <c r="C47" s="683" t="s">
        <v>58</v>
      </c>
      <c r="D47" s="683">
        <v>1</v>
      </c>
      <c r="E47" s="683" t="s">
        <v>370</v>
      </c>
      <c r="F47" s="683">
        <v>4</v>
      </c>
      <c r="G47" s="683">
        <v>0</v>
      </c>
      <c r="H47" s="683">
        <v>0</v>
      </c>
      <c r="I47" s="683">
        <v>0</v>
      </c>
      <c r="J47" s="683">
        <v>0</v>
      </c>
      <c r="K47" s="683">
        <v>0</v>
      </c>
      <c r="L47" s="683" t="s">
        <v>381</v>
      </c>
      <c r="O47" s="683">
        <v>3</v>
      </c>
      <c r="P47" s="683" t="s">
        <v>382</v>
      </c>
      <c r="Q47" s="683" t="s">
        <v>363</v>
      </c>
      <c r="R47" s="683" t="s">
        <v>364</v>
      </c>
      <c r="S47" s="683" t="s">
        <v>365</v>
      </c>
    </row>
    <row r="48" spans="1:19" s="683" customFormat="1" ht="12.75">
      <c r="A48" s="682"/>
      <c r="B48" s="683" t="s">
        <v>380</v>
      </c>
      <c r="C48" s="683" t="s">
        <v>33</v>
      </c>
      <c r="D48" s="683">
        <v>1</v>
      </c>
      <c r="E48" s="683" t="s">
        <v>370</v>
      </c>
      <c r="F48" s="683">
        <v>0</v>
      </c>
      <c r="G48" s="683">
        <v>0</v>
      </c>
      <c r="H48" s="683">
        <v>4</v>
      </c>
      <c r="I48" s="683">
        <v>0</v>
      </c>
      <c r="J48" s="683">
        <v>0</v>
      </c>
      <c r="K48" s="683">
        <v>0</v>
      </c>
      <c r="L48" s="683" t="s">
        <v>38</v>
      </c>
      <c r="O48" s="683">
        <v>1.5</v>
      </c>
      <c r="P48" s="683" t="s">
        <v>383</v>
      </c>
      <c r="Q48" s="683" t="s">
        <v>366</v>
      </c>
      <c r="R48" s="683" t="s">
        <v>364</v>
      </c>
      <c r="S48" s="683" t="s">
        <v>365</v>
      </c>
    </row>
    <row r="49" spans="1:21" s="683" customFormat="1" ht="12.75">
      <c r="A49" s="682"/>
      <c r="B49" s="683" t="s">
        <v>375</v>
      </c>
      <c r="C49" s="683" t="s">
        <v>341</v>
      </c>
      <c r="D49" s="683">
        <v>1</v>
      </c>
      <c r="E49" s="683" t="s">
        <v>370</v>
      </c>
      <c r="F49" s="683">
        <v>8</v>
      </c>
      <c r="G49" s="683">
        <v>0</v>
      </c>
      <c r="H49" s="683">
        <v>0</v>
      </c>
      <c r="I49" s="683">
        <v>0</v>
      </c>
      <c r="J49" s="683">
        <v>0</v>
      </c>
      <c r="K49" s="683">
        <v>0</v>
      </c>
      <c r="L49" s="683" t="s">
        <v>381</v>
      </c>
      <c r="O49" s="683">
        <v>4.5</v>
      </c>
      <c r="P49" s="685" t="s">
        <v>373</v>
      </c>
      <c r="Q49" s="683" t="s">
        <v>363</v>
      </c>
      <c r="R49" s="683" t="s">
        <v>364</v>
      </c>
      <c r="S49" s="683" t="s">
        <v>365</v>
      </c>
      <c r="U49" s="683" t="s">
        <v>368</v>
      </c>
    </row>
    <row r="50" spans="1:19" s="683" customFormat="1" ht="12.75">
      <c r="A50" s="682"/>
      <c r="B50" s="683" t="s">
        <v>375</v>
      </c>
      <c r="C50" s="683" t="s">
        <v>243</v>
      </c>
      <c r="D50" s="683">
        <v>1</v>
      </c>
      <c r="E50" s="683" t="s">
        <v>370</v>
      </c>
      <c r="F50" s="683">
        <v>8</v>
      </c>
      <c r="G50" s="683">
        <v>0</v>
      </c>
      <c r="H50" s="683">
        <v>0</v>
      </c>
      <c r="I50" s="683">
        <v>0</v>
      </c>
      <c r="J50" s="683">
        <v>0</v>
      </c>
      <c r="K50" s="683">
        <v>0</v>
      </c>
      <c r="L50" s="683" t="s">
        <v>381</v>
      </c>
      <c r="O50" s="683">
        <v>4</v>
      </c>
      <c r="P50" s="683" t="s">
        <v>372</v>
      </c>
      <c r="Q50" s="683" t="s">
        <v>363</v>
      </c>
      <c r="R50" s="683" t="s">
        <v>364</v>
      </c>
      <c r="S50" s="683" t="s">
        <v>365</v>
      </c>
    </row>
    <row r="51" spans="1:19" s="683" customFormat="1" ht="12.75">
      <c r="A51" s="682"/>
      <c r="B51" s="683" t="s">
        <v>369</v>
      </c>
      <c r="C51" s="683" t="s">
        <v>309</v>
      </c>
      <c r="D51" s="683">
        <v>1</v>
      </c>
      <c r="E51" s="683" t="s">
        <v>370</v>
      </c>
      <c r="L51" s="683" t="s">
        <v>38</v>
      </c>
      <c r="O51" s="683">
        <v>3</v>
      </c>
      <c r="P51" s="683" t="s">
        <v>372</v>
      </c>
      <c r="Q51" s="683" t="s">
        <v>363</v>
      </c>
      <c r="R51" s="683" t="s">
        <v>364</v>
      </c>
      <c r="S51" s="683" t="s">
        <v>365</v>
      </c>
    </row>
    <row r="52" spans="1:19" s="683" customFormat="1" ht="12.75">
      <c r="A52" s="682"/>
      <c r="B52" s="683" t="s">
        <v>384</v>
      </c>
      <c r="C52" s="683" t="s">
        <v>79</v>
      </c>
      <c r="D52" s="683">
        <v>1</v>
      </c>
      <c r="E52" s="683" t="s">
        <v>370</v>
      </c>
      <c r="F52" s="683">
        <v>8</v>
      </c>
      <c r="G52" s="683">
        <v>0</v>
      </c>
      <c r="H52" s="683">
        <v>0</v>
      </c>
      <c r="I52" s="683">
        <v>0</v>
      </c>
      <c r="J52" s="683">
        <v>0</v>
      </c>
      <c r="K52" s="683">
        <v>0</v>
      </c>
      <c r="L52" s="683" t="s">
        <v>38</v>
      </c>
      <c r="O52" s="683">
        <v>6</v>
      </c>
      <c r="P52" s="683" t="s">
        <v>372</v>
      </c>
      <c r="Q52" s="683" t="s">
        <v>363</v>
      </c>
      <c r="R52" s="683" t="s">
        <v>364</v>
      </c>
      <c r="S52" s="683" t="s">
        <v>365</v>
      </c>
    </row>
    <row r="53" spans="1:19" s="683" customFormat="1" ht="12.75">
      <c r="A53" s="682"/>
      <c r="B53" s="683" t="s">
        <v>384</v>
      </c>
      <c r="C53" s="683" t="s">
        <v>92</v>
      </c>
      <c r="D53" s="683">
        <v>1</v>
      </c>
      <c r="E53" s="683" t="s">
        <v>370</v>
      </c>
      <c r="F53" s="683">
        <v>8</v>
      </c>
      <c r="G53" s="683">
        <v>0</v>
      </c>
      <c r="H53" s="683">
        <v>0</v>
      </c>
      <c r="I53" s="683">
        <v>0</v>
      </c>
      <c r="J53" s="683">
        <v>0</v>
      </c>
      <c r="K53" s="683">
        <v>0</v>
      </c>
      <c r="L53" s="683" t="s">
        <v>38</v>
      </c>
      <c r="O53" s="683">
        <v>6</v>
      </c>
      <c r="P53" s="683" t="s">
        <v>372</v>
      </c>
      <c r="Q53" s="683" t="s">
        <v>363</v>
      </c>
      <c r="R53" s="683" t="s">
        <v>364</v>
      </c>
      <c r="S53" s="683" t="s">
        <v>365</v>
      </c>
    </row>
    <row r="54" spans="1:19" s="683" customFormat="1" ht="12.75">
      <c r="A54" s="682"/>
      <c r="B54" s="683" t="s">
        <v>384</v>
      </c>
      <c r="C54" s="683" t="s">
        <v>97</v>
      </c>
      <c r="D54" s="683">
        <v>1</v>
      </c>
      <c r="E54" s="683" t="s">
        <v>370</v>
      </c>
      <c r="F54" s="683">
        <v>8</v>
      </c>
      <c r="G54" s="683">
        <v>0</v>
      </c>
      <c r="H54" s="683">
        <v>0</v>
      </c>
      <c r="I54" s="683">
        <v>0</v>
      </c>
      <c r="J54" s="683">
        <v>0</v>
      </c>
      <c r="K54" s="683">
        <v>0</v>
      </c>
      <c r="L54" s="683" t="s">
        <v>38</v>
      </c>
      <c r="O54" s="683">
        <v>4</v>
      </c>
      <c r="P54" s="683" t="s">
        <v>372</v>
      </c>
      <c r="Q54" s="683" t="s">
        <v>363</v>
      </c>
      <c r="R54" s="683" t="s">
        <v>364</v>
      </c>
      <c r="S54" s="683" t="s">
        <v>365</v>
      </c>
    </row>
    <row r="55" spans="1:3" s="683" customFormat="1" ht="12.75">
      <c r="A55" s="682"/>
      <c r="C55" s="703" t="s">
        <v>367</v>
      </c>
    </row>
    <row r="56" spans="1:19" s="683" customFormat="1" ht="12.75">
      <c r="A56" s="682" t="s">
        <v>223</v>
      </c>
      <c r="B56" s="683" t="s">
        <v>380</v>
      </c>
      <c r="C56" s="683" t="s">
        <v>215</v>
      </c>
      <c r="D56" s="683">
        <v>2</v>
      </c>
      <c r="E56" s="683" t="s">
        <v>370</v>
      </c>
      <c r="F56" s="683">
        <v>4</v>
      </c>
      <c r="G56" s="683">
        <v>0</v>
      </c>
      <c r="H56" s="683">
        <v>0</v>
      </c>
      <c r="I56" s="683">
        <v>0</v>
      </c>
      <c r="J56" s="683">
        <v>0</v>
      </c>
      <c r="K56" s="683">
        <v>0</v>
      </c>
      <c r="L56" s="683" t="s">
        <v>38</v>
      </c>
      <c r="O56" s="683">
        <v>3</v>
      </c>
      <c r="P56" s="683" t="s">
        <v>374</v>
      </c>
      <c r="Q56" s="683" t="s">
        <v>363</v>
      </c>
      <c r="R56" s="683" t="s">
        <v>364</v>
      </c>
      <c r="S56" s="683" t="s">
        <v>365</v>
      </c>
    </row>
    <row r="57" spans="1:19" s="683" customFormat="1" ht="12.75">
      <c r="A57" s="682" t="s">
        <v>226</v>
      </c>
      <c r="B57" s="683" t="s">
        <v>380</v>
      </c>
      <c r="C57" s="683" t="s">
        <v>33</v>
      </c>
      <c r="D57" s="683">
        <v>2</v>
      </c>
      <c r="E57" s="683" t="s">
        <v>370</v>
      </c>
      <c r="F57" s="683">
        <v>0</v>
      </c>
      <c r="G57" s="683">
        <v>0</v>
      </c>
      <c r="H57" s="683">
        <v>4</v>
      </c>
      <c r="I57" s="683">
        <v>0</v>
      </c>
      <c r="J57" s="683">
        <v>0</v>
      </c>
      <c r="K57" s="683">
        <v>0</v>
      </c>
      <c r="L57" s="683" t="s">
        <v>381</v>
      </c>
      <c r="O57" s="683">
        <v>2</v>
      </c>
      <c r="P57" s="683" t="s">
        <v>383</v>
      </c>
      <c r="Q57" s="683" t="s">
        <v>366</v>
      </c>
      <c r="R57" s="683" t="s">
        <v>364</v>
      </c>
      <c r="S57" s="683" t="s">
        <v>365</v>
      </c>
    </row>
    <row r="58" spans="1:21" s="683" customFormat="1" ht="12.75">
      <c r="A58" s="682" t="s">
        <v>255</v>
      </c>
      <c r="B58" s="683" t="s">
        <v>375</v>
      </c>
      <c r="C58" s="683" t="s">
        <v>376</v>
      </c>
      <c r="D58" s="683">
        <v>2</v>
      </c>
      <c r="E58" s="683" t="s">
        <v>370</v>
      </c>
      <c r="F58" s="683">
        <v>8</v>
      </c>
      <c r="G58" s="683">
        <v>0</v>
      </c>
      <c r="H58" s="683">
        <v>0</v>
      </c>
      <c r="I58" s="683">
        <v>0</v>
      </c>
      <c r="J58" s="683">
        <v>0</v>
      </c>
      <c r="K58" s="683">
        <v>0</v>
      </c>
      <c r="L58" s="683" t="s">
        <v>381</v>
      </c>
      <c r="O58" s="683">
        <v>4.5</v>
      </c>
      <c r="P58" s="685" t="s">
        <v>374</v>
      </c>
      <c r="Q58" s="683" t="s">
        <v>363</v>
      </c>
      <c r="R58" s="683" t="s">
        <v>364</v>
      </c>
      <c r="S58" s="683" t="s">
        <v>365</v>
      </c>
      <c r="U58" s="683" t="s">
        <v>377</v>
      </c>
    </row>
    <row r="59" spans="1:19" s="683" customFormat="1" ht="12.75">
      <c r="A59" s="682" t="s">
        <v>264</v>
      </c>
      <c r="B59" s="683" t="s">
        <v>375</v>
      </c>
      <c r="C59" s="683" t="s">
        <v>219</v>
      </c>
      <c r="D59" s="683">
        <v>2</v>
      </c>
      <c r="E59" s="683" t="s">
        <v>370</v>
      </c>
      <c r="F59" s="683">
        <v>4</v>
      </c>
      <c r="G59" s="683">
        <v>0</v>
      </c>
      <c r="H59" s="683">
        <v>0</v>
      </c>
      <c r="I59" s="683">
        <v>0</v>
      </c>
      <c r="J59" s="683">
        <v>0</v>
      </c>
      <c r="K59" s="683">
        <v>0</v>
      </c>
      <c r="L59" s="683" t="s">
        <v>38</v>
      </c>
      <c r="O59" s="683">
        <v>4.5</v>
      </c>
      <c r="P59" s="683" t="s">
        <v>372</v>
      </c>
      <c r="Q59" s="683" t="s">
        <v>363</v>
      </c>
      <c r="R59" s="683" t="s">
        <v>364</v>
      </c>
      <c r="S59" s="683" t="s">
        <v>365</v>
      </c>
    </row>
    <row r="60" spans="1:19" s="683" customFormat="1" ht="12.75">
      <c r="A60" s="682" t="s">
        <v>246</v>
      </c>
      <c r="B60" s="683" t="s">
        <v>385</v>
      </c>
      <c r="C60" s="683" t="s">
        <v>107</v>
      </c>
      <c r="D60" s="683">
        <v>2</v>
      </c>
      <c r="E60" s="683" t="s">
        <v>370</v>
      </c>
      <c r="F60" s="683">
        <v>8</v>
      </c>
      <c r="G60" s="683">
        <v>0</v>
      </c>
      <c r="H60" s="683">
        <v>0</v>
      </c>
      <c r="I60" s="683">
        <v>0</v>
      </c>
      <c r="J60" s="683">
        <v>0</v>
      </c>
      <c r="K60" s="683">
        <v>0</v>
      </c>
      <c r="L60" s="683" t="s">
        <v>38</v>
      </c>
      <c r="O60" s="683">
        <v>4</v>
      </c>
      <c r="P60" s="683" t="s">
        <v>372</v>
      </c>
      <c r="Q60" s="683" t="s">
        <v>363</v>
      </c>
      <c r="R60" s="683" t="s">
        <v>364</v>
      </c>
      <c r="S60" s="683" t="s">
        <v>365</v>
      </c>
    </row>
    <row r="61" spans="1:19" s="683" customFormat="1" ht="12.75">
      <c r="A61" s="682" t="s">
        <v>279</v>
      </c>
      <c r="B61" s="683" t="s">
        <v>384</v>
      </c>
      <c r="C61" s="683" t="s">
        <v>386</v>
      </c>
      <c r="D61" s="683">
        <v>2</v>
      </c>
      <c r="E61" s="683" t="s">
        <v>370</v>
      </c>
      <c r="F61" s="683">
        <v>0</v>
      </c>
      <c r="G61" s="683">
        <v>0</v>
      </c>
      <c r="H61" s="683">
        <v>4</v>
      </c>
      <c r="I61" s="683">
        <v>0</v>
      </c>
      <c r="J61" s="683">
        <v>0</v>
      </c>
      <c r="K61" s="683">
        <v>0</v>
      </c>
      <c r="L61" s="683" t="s">
        <v>387</v>
      </c>
      <c r="O61" s="683">
        <v>1</v>
      </c>
      <c r="P61" s="683" t="s">
        <v>372</v>
      </c>
      <c r="Q61" s="683" t="s">
        <v>363</v>
      </c>
      <c r="R61" s="683" t="s">
        <v>364</v>
      </c>
      <c r="S61" s="683" t="s">
        <v>365</v>
      </c>
    </row>
    <row r="62" spans="1:19" s="683" customFormat="1" ht="12.75">
      <c r="A62" s="682" t="s">
        <v>218</v>
      </c>
      <c r="B62" s="683" t="s">
        <v>384</v>
      </c>
      <c r="C62" s="683" t="s">
        <v>94</v>
      </c>
      <c r="D62" s="683">
        <v>2</v>
      </c>
      <c r="E62" s="683" t="s">
        <v>370</v>
      </c>
      <c r="F62" s="683">
        <v>4</v>
      </c>
      <c r="G62" s="683">
        <v>4</v>
      </c>
      <c r="H62" s="683">
        <v>0</v>
      </c>
      <c r="I62" s="683">
        <v>0</v>
      </c>
      <c r="J62" s="683">
        <v>0</v>
      </c>
      <c r="K62" s="683">
        <v>0</v>
      </c>
      <c r="L62" s="683" t="s">
        <v>38</v>
      </c>
      <c r="O62" s="683">
        <v>6</v>
      </c>
      <c r="P62" s="683" t="s">
        <v>372</v>
      </c>
      <c r="Q62" s="683" t="s">
        <v>363</v>
      </c>
      <c r="R62" s="683" t="s">
        <v>364</v>
      </c>
      <c r="S62" s="683" t="s">
        <v>365</v>
      </c>
    </row>
    <row r="63" spans="1:19" s="683" customFormat="1" ht="12.75">
      <c r="A63" s="682" t="s">
        <v>239</v>
      </c>
      <c r="B63" s="683" t="s">
        <v>384</v>
      </c>
      <c r="C63" s="683" t="s">
        <v>267</v>
      </c>
      <c r="D63" s="683">
        <v>2</v>
      </c>
      <c r="E63" s="683" t="s">
        <v>370</v>
      </c>
      <c r="F63" s="683">
        <v>4</v>
      </c>
      <c r="G63" s="683">
        <v>0</v>
      </c>
      <c r="H63" s="683">
        <v>0</v>
      </c>
      <c r="I63" s="683">
        <v>0</v>
      </c>
      <c r="J63" s="683">
        <v>0</v>
      </c>
      <c r="K63" s="683">
        <v>0</v>
      </c>
      <c r="L63" s="683" t="s">
        <v>38</v>
      </c>
      <c r="O63" s="683">
        <v>3</v>
      </c>
      <c r="P63" s="683" t="s">
        <v>372</v>
      </c>
      <c r="Q63" s="683" t="s">
        <v>363</v>
      </c>
      <c r="R63" s="683" t="s">
        <v>364</v>
      </c>
      <c r="S63" s="683" t="s">
        <v>365</v>
      </c>
    </row>
    <row r="67" ht="12.75">
      <c r="C67" s="683" t="s">
        <v>371</v>
      </c>
    </row>
    <row r="68" ht="12.75">
      <c r="C68" s="703" t="s">
        <v>362</v>
      </c>
    </row>
    <row r="69" spans="1:19" s="683" customFormat="1" ht="12.75">
      <c r="A69" s="682"/>
      <c r="B69" s="683" t="s">
        <v>380</v>
      </c>
      <c r="C69" s="683" t="s">
        <v>58</v>
      </c>
      <c r="D69" s="683">
        <v>1</v>
      </c>
      <c r="E69" s="683" t="s">
        <v>371</v>
      </c>
      <c r="F69" s="683">
        <v>4</v>
      </c>
      <c r="G69" s="683">
        <v>0</v>
      </c>
      <c r="H69" s="683">
        <v>0</v>
      </c>
      <c r="I69" s="683">
        <v>0</v>
      </c>
      <c r="J69" s="683">
        <v>0</v>
      </c>
      <c r="K69" s="683">
        <v>0</v>
      </c>
      <c r="L69" s="683" t="s">
        <v>381</v>
      </c>
      <c r="O69" s="683">
        <v>3</v>
      </c>
      <c r="P69" s="683" t="s">
        <v>382</v>
      </c>
      <c r="Q69" s="683" t="s">
        <v>363</v>
      </c>
      <c r="R69" s="683" t="s">
        <v>364</v>
      </c>
      <c r="S69" s="683" t="s">
        <v>365</v>
      </c>
    </row>
    <row r="70" spans="1:19" s="683" customFormat="1" ht="12.75">
      <c r="A70" s="682"/>
      <c r="B70" s="683" t="s">
        <v>380</v>
      </c>
      <c r="C70" s="683" t="s">
        <v>33</v>
      </c>
      <c r="D70" s="683">
        <v>1</v>
      </c>
      <c r="E70" s="683" t="s">
        <v>371</v>
      </c>
      <c r="F70" s="683">
        <v>0</v>
      </c>
      <c r="G70" s="683">
        <v>0</v>
      </c>
      <c r="H70" s="683">
        <v>4</v>
      </c>
      <c r="I70" s="683">
        <v>0</v>
      </c>
      <c r="J70" s="683">
        <v>0</v>
      </c>
      <c r="K70" s="683">
        <v>0</v>
      </c>
      <c r="L70" s="683" t="s">
        <v>38</v>
      </c>
      <c r="O70" s="683">
        <v>1.5</v>
      </c>
      <c r="P70" s="683" t="s">
        <v>383</v>
      </c>
      <c r="Q70" s="683" t="s">
        <v>366</v>
      </c>
      <c r="R70" s="683" t="s">
        <v>364</v>
      </c>
      <c r="S70" s="683" t="s">
        <v>365</v>
      </c>
    </row>
    <row r="71" spans="1:21" s="683" customFormat="1" ht="12.75">
      <c r="A71" s="682"/>
      <c r="B71" s="683" t="s">
        <v>375</v>
      </c>
      <c r="C71" s="683" t="s">
        <v>341</v>
      </c>
      <c r="D71" s="683">
        <v>1</v>
      </c>
      <c r="E71" s="683" t="s">
        <v>371</v>
      </c>
      <c r="F71" s="683">
        <v>8</v>
      </c>
      <c r="G71" s="683">
        <v>0</v>
      </c>
      <c r="H71" s="683">
        <v>0</v>
      </c>
      <c r="I71" s="683">
        <v>0</v>
      </c>
      <c r="J71" s="683">
        <v>0</v>
      </c>
      <c r="K71" s="683">
        <v>0</v>
      </c>
      <c r="L71" s="683" t="s">
        <v>381</v>
      </c>
      <c r="O71" s="683">
        <v>4.5</v>
      </c>
      <c r="P71" s="685" t="s">
        <v>373</v>
      </c>
      <c r="Q71" s="683" t="s">
        <v>363</v>
      </c>
      <c r="R71" s="683" t="s">
        <v>364</v>
      </c>
      <c r="S71" s="683" t="s">
        <v>365</v>
      </c>
      <c r="U71" s="683" t="s">
        <v>368</v>
      </c>
    </row>
    <row r="72" spans="1:19" s="683" customFormat="1" ht="12.75">
      <c r="A72" s="682"/>
      <c r="B72" s="683" t="s">
        <v>375</v>
      </c>
      <c r="C72" s="683" t="s">
        <v>243</v>
      </c>
      <c r="D72" s="683">
        <v>1</v>
      </c>
      <c r="E72" s="683" t="s">
        <v>371</v>
      </c>
      <c r="F72" s="683">
        <v>8</v>
      </c>
      <c r="G72" s="683">
        <v>0</v>
      </c>
      <c r="H72" s="683">
        <v>0</v>
      </c>
      <c r="I72" s="683">
        <v>0</v>
      </c>
      <c r="J72" s="683">
        <v>0</v>
      </c>
      <c r="K72" s="683">
        <v>0</v>
      </c>
      <c r="L72" s="683" t="s">
        <v>381</v>
      </c>
      <c r="O72" s="683">
        <v>4</v>
      </c>
      <c r="P72" s="683" t="s">
        <v>372</v>
      </c>
      <c r="Q72" s="683" t="s">
        <v>363</v>
      </c>
      <c r="R72" s="683" t="s">
        <v>364</v>
      </c>
      <c r="S72" s="683" t="s">
        <v>365</v>
      </c>
    </row>
    <row r="73" spans="1:19" s="683" customFormat="1" ht="12.75">
      <c r="A73" s="682"/>
      <c r="B73" s="683" t="s">
        <v>369</v>
      </c>
      <c r="C73" s="683" t="s">
        <v>309</v>
      </c>
      <c r="D73" s="683">
        <v>1</v>
      </c>
      <c r="E73" s="683" t="s">
        <v>371</v>
      </c>
      <c r="L73" s="683" t="s">
        <v>38</v>
      </c>
      <c r="O73" s="683">
        <v>3</v>
      </c>
      <c r="P73" s="683" t="s">
        <v>373</v>
      </c>
      <c r="Q73" s="683" t="s">
        <v>363</v>
      </c>
      <c r="R73" s="683" t="s">
        <v>364</v>
      </c>
      <c r="S73" s="683" t="s">
        <v>365</v>
      </c>
    </row>
    <row r="74" spans="1:19" s="683" customFormat="1" ht="12.75">
      <c r="A74" s="682"/>
      <c r="B74" s="683" t="s">
        <v>384</v>
      </c>
      <c r="C74" s="683" t="s">
        <v>273</v>
      </c>
      <c r="D74" s="683">
        <v>1</v>
      </c>
      <c r="E74" s="683" t="s">
        <v>371</v>
      </c>
      <c r="F74" s="683">
        <v>8</v>
      </c>
      <c r="G74" s="683">
        <v>0</v>
      </c>
      <c r="H74" s="683">
        <v>0</v>
      </c>
      <c r="I74" s="683">
        <v>0</v>
      </c>
      <c r="J74" s="683">
        <v>0</v>
      </c>
      <c r="K74" s="683">
        <v>0</v>
      </c>
      <c r="L74" s="683" t="s">
        <v>38</v>
      </c>
      <c r="O74" s="683">
        <v>6</v>
      </c>
      <c r="P74" s="683" t="s">
        <v>373</v>
      </c>
      <c r="Q74" s="683" t="s">
        <v>363</v>
      </c>
      <c r="R74" s="683" t="s">
        <v>364</v>
      </c>
      <c r="S74" s="683" t="s">
        <v>365</v>
      </c>
    </row>
    <row r="75" spans="1:19" s="683" customFormat="1" ht="12.75">
      <c r="A75" s="682"/>
      <c r="B75" s="683" t="s">
        <v>384</v>
      </c>
      <c r="C75" s="683" t="s">
        <v>275</v>
      </c>
      <c r="D75" s="683">
        <v>1</v>
      </c>
      <c r="E75" s="683" t="s">
        <v>371</v>
      </c>
      <c r="F75" s="683">
        <v>4</v>
      </c>
      <c r="G75" s="683">
        <v>0</v>
      </c>
      <c r="H75" s="683">
        <v>4</v>
      </c>
      <c r="I75" s="683">
        <v>0</v>
      </c>
      <c r="J75" s="683">
        <v>0</v>
      </c>
      <c r="K75" s="683">
        <v>0</v>
      </c>
      <c r="L75" s="683" t="s">
        <v>38</v>
      </c>
      <c r="O75" s="683">
        <v>4</v>
      </c>
      <c r="P75" s="683" t="s">
        <v>373</v>
      </c>
      <c r="Q75" s="683" t="s">
        <v>363</v>
      </c>
      <c r="R75" s="683" t="s">
        <v>364</v>
      </c>
      <c r="S75" s="683" t="s">
        <v>365</v>
      </c>
    </row>
    <row r="76" spans="1:19" s="683" customFormat="1" ht="12.75">
      <c r="A76" s="682"/>
      <c r="B76" s="683" t="s">
        <v>384</v>
      </c>
      <c r="C76" s="683" t="s">
        <v>277</v>
      </c>
      <c r="D76" s="683">
        <v>1</v>
      </c>
      <c r="E76" s="683" t="s">
        <v>371</v>
      </c>
      <c r="F76" s="683">
        <v>4</v>
      </c>
      <c r="G76" s="683">
        <v>0</v>
      </c>
      <c r="H76" s="683">
        <v>0</v>
      </c>
      <c r="I76" s="683">
        <v>0</v>
      </c>
      <c r="J76" s="683">
        <v>0</v>
      </c>
      <c r="K76" s="683">
        <v>0</v>
      </c>
      <c r="L76" s="683" t="s">
        <v>38</v>
      </c>
      <c r="O76" s="683">
        <v>6</v>
      </c>
      <c r="P76" s="683" t="s">
        <v>373</v>
      </c>
      <c r="Q76" s="683" t="s">
        <v>363</v>
      </c>
      <c r="R76" s="683" t="s">
        <v>364</v>
      </c>
      <c r="S76" s="683" t="s">
        <v>365</v>
      </c>
    </row>
    <row r="77" spans="1:3" s="683" customFormat="1" ht="12.75">
      <c r="A77" s="682"/>
      <c r="C77" s="703" t="s">
        <v>367</v>
      </c>
    </row>
    <row r="78" spans="1:19" s="683" customFormat="1" ht="12.75">
      <c r="A78" s="682" t="s">
        <v>223</v>
      </c>
      <c r="B78" s="683" t="s">
        <v>380</v>
      </c>
      <c r="C78" s="683" t="s">
        <v>215</v>
      </c>
      <c r="D78" s="683">
        <v>2</v>
      </c>
      <c r="E78" s="683" t="s">
        <v>371</v>
      </c>
      <c r="F78" s="683">
        <v>4</v>
      </c>
      <c r="G78" s="683">
        <v>0</v>
      </c>
      <c r="H78" s="683">
        <v>0</v>
      </c>
      <c r="I78" s="683">
        <v>0</v>
      </c>
      <c r="J78" s="683">
        <v>0</v>
      </c>
      <c r="K78" s="683">
        <v>0</v>
      </c>
      <c r="L78" s="683" t="s">
        <v>38</v>
      </c>
      <c r="O78" s="683">
        <v>3</v>
      </c>
      <c r="P78" s="683" t="s">
        <v>374</v>
      </c>
      <c r="Q78" s="683" t="s">
        <v>363</v>
      </c>
      <c r="R78" s="683" t="s">
        <v>364</v>
      </c>
      <c r="S78" s="683" t="s">
        <v>365</v>
      </c>
    </row>
    <row r="79" spans="1:19" s="683" customFormat="1" ht="12.75">
      <c r="A79" s="682" t="s">
        <v>226</v>
      </c>
      <c r="B79" s="683" t="s">
        <v>380</v>
      </c>
      <c r="C79" s="683" t="s">
        <v>33</v>
      </c>
      <c r="D79" s="683">
        <v>2</v>
      </c>
      <c r="E79" s="683" t="s">
        <v>371</v>
      </c>
      <c r="F79" s="683">
        <v>0</v>
      </c>
      <c r="G79" s="683">
        <v>0</v>
      </c>
      <c r="H79" s="683">
        <v>4</v>
      </c>
      <c r="I79" s="683">
        <v>0</v>
      </c>
      <c r="J79" s="683">
        <v>0</v>
      </c>
      <c r="K79" s="683">
        <v>0</v>
      </c>
      <c r="L79" s="683" t="s">
        <v>381</v>
      </c>
      <c r="O79" s="683">
        <v>2</v>
      </c>
      <c r="P79" s="683" t="s">
        <v>383</v>
      </c>
      <c r="Q79" s="683" t="s">
        <v>366</v>
      </c>
      <c r="R79" s="683" t="s">
        <v>364</v>
      </c>
      <c r="S79" s="683" t="s">
        <v>365</v>
      </c>
    </row>
    <row r="80" spans="1:21" s="683" customFormat="1" ht="12.75">
      <c r="A80" s="682" t="s">
        <v>255</v>
      </c>
      <c r="B80" s="683" t="s">
        <v>375</v>
      </c>
      <c r="C80" s="683" t="s">
        <v>376</v>
      </c>
      <c r="D80" s="683">
        <v>2</v>
      </c>
      <c r="E80" s="683" t="s">
        <v>371</v>
      </c>
      <c r="F80" s="683">
        <v>8</v>
      </c>
      <c r="G80" s="683">
        <v>0</v>
      </c>
      <c r="H80" s="683">
        <v>0</v>
      </c>
      <c r="I80" s="683">
        <v>0</v>
      </c>
      <c r="J80" s="683">
        <v>0</v>
      </c>
      <c r="K80" s="683">
        <v>0</v>
      </c>
      <c r="L80" s="683" t="s">
        <v>381</v>
      </c>
      <c r="O80" s="683">
        <v>4.5</v>
      </c>
      <c r="P80" s="685" t="s">
        <v>374</v>
      </c>
      <c r="Q80" s="683" t="s">
        <v>363</v>
      </c>
      <c r="R80" s="683" t="s">
        <v>364</v>
      </c>
      <c r="S80" s="683" t="s">
        <v>365</v>
      </c>
      <c r="U80" s="683" t="s">
        <v>377</v>
      </c>
    </row>
    <row r="81" spans="1:19" s="683" customFormat="1" ht="12.75">
      <c r="A81" s="682"/>
      <c r="B81" s="683" t="s">
        <v>375</v>
      </c>
      <c r="C81" s="683" t="s">
        <v>219</v>
      </c>
      <c r="D81" s="683">
        <v>2</v>
      </c>
      <c r="E81" s="683" t="s">
        <v>371</v>
      </c>
      <c r="F81" s="683">
        <v>4</v>
      </c>
      <c r="G81" s="683">
        <v>0</v>
      </c>
      <c r="H81" s="683">
        <v>0</v>
      </c>
      <c r="I81" s="683">
        <v>0</v>
      </c>
      <c r="J81" s="683">
        <v>0</v>
      </c>
      <c r="K81" s="683">
        <v>0</v>
      </c>
      <c r="L81" s="683" t="s">
        <v>38</v>
      </c>
      <c r="O81" s="683">
        <v>4.5</v>
      </c>
      <c r="P81" s="683" t="s">
        <v>373</v>
      </c>
      <c r="S81" s="683" t="s">
        <v>365</v>
      </c>
    </row>
    <row r="82" spans="1:19" s="683" customFormat="1" ht="12.75">
      <c r="A82" s="682" t="s">
        <v>244</v>
      </c>
      <c r="B82" s="683" t="s">
        <v>385</v>
      </c>
      <c r="C82" s="683" t="s">
        <v>274</v>
      </c>
      <c r="D82" s="683">
        <v>2</v>
      </c>
      <c r="E82" s="683" t="s">
        <v>371</v>
      </c>
      <c r="F82" s="683">
        <v>8</v>
      </c>
      <c r="G82" s="683">
        <v>0</v>
      </c>
      <c r="H82" s="683">
        <v>0</v>
      </c>
      <c r="I82" s="683">
        <v>0</v>
      </c>
      <c r="J82" s="683">
        <v>0</v>
      </c>
      <c r="K82" s="683">
        <v>0</v>
      </c>
      <c r="L82" s="683" t="s">
        <v>38</v>
      </c>
      <c r="O82" s="683">
        <v>4</v>
      </c>
      <c r="P82" s="683" t="s">
        <v>373</v>
      </c>
      <c r="Q82" s="683" t="s">
        <v>363</v>
      </c>
      <c r="R82" s="683" t="s">
        <v>364</v>
      </c>
      <c r="S82" s="683" t="s">
        <v>365</v>
      </c>
    </row>
    <row r="83" spans="1:19" s="683" customFormat="1" ht="12.75">
      <c r="A83" s="682" t="s">
        <v>288</v>
      </c>
      <c r="B83" s="683" t="s">
        <v>384</v>
      </c>
      <c r="C83" s="683" t="s">
        <v>271</v>
      </c>
      <c r="D83" s="683">
        <v>2</v>
      </c>
      <c r="E83" s="683" t="s">
        <v>371</v>
      </c>
      <c r="F83" s="683">
        <v>4</v>
      </c>
      <c r="G83" s="683">
        <v>0</v>
      </c>
      <c r="H83" s="683">
        <v>4</v>
      </c>
      <c r="I83" s="683">
        <v>0</v>
      </c>
      <c r="J83" s="683">
        <v>0</v>
      </c>
      <c r="K83" s="683">
        <v>0</v>
      </c>
      <c r="L83" s="683" t="s">
        <v>38</v>
      </c>
      <c r="O83" s="683">
        <v>5</v>
      </c>
      <c r="P83" s="683" t="s">
        <v>373</v>
      </c>
      <c r="Q83" s="683" t="s">
        <v>363</v>
      </c>
      <c r="R83" s="683" t="s">
        <v>364</v>
      </c>
      <c r="S83" s="683" t="s">
        <v>365</v>
      </c>
    </row>
    <row r="84" spans="1:19" s="683" customFormat="1" ht="12.75">
      <c r="A84" s="682" t="s">
        <v>289</v>
      </c>
      <c r="B84" s="683" t="s">
        <v>384</v>
      </c>
      <c r="C84" s="683" t="s">
        <v>272</v>
      </c>
      <c r="D84" s="683">
        <v>2</v>
      </c>
      <c r="E84" s="683" t="s">
        <v>371</v>
      </c>
      <c r="F84" s="683">
        <v>0</v>
      </c>
      <c r="G84" s="683">
        <v>0</v>
      </c>
      <c r="H84" s="683">
        <v>4</v>
      </c>
      <c r="I84" s="683">
        <v>0</v>
      </c>
      <c r="J84" s="683">
        <v>0</v>
      </c>
      <c r="K84" s="683">
        <v>0</v>
      </c>
      <c r="L84" s="683" t="s">
        <v>387</v>
      </c>
      <c r="O84" s="683">
        <v>1</v>
      </c>
      <c r="P84" s="683" t="s">
        <v>373</v>
      </c>
      <c r="Q84" s="683" t="s">
        <v>363</v>
      </c>
      <c r="R84" s="683" t="s">
        <v>364</v>
      </c>
      <c r="S84" s="683" t="s">
        <v>365</v>
      </c>
    </row>
    <row r="85" spans="1:19" s="683" customFormat="1" ht="12.75">
      <c r="A85" s="682" t="s">
        <v>253</v>
      </c>
      <c r="B85" s="683" t="s">
        <v>384</v>
      </c>
      <c r="C85" s="683" t="s">
        <v>276</v>
      </c>
      <c r="D85" s="683">
        <v>2</v>
      </c>
      <c r="E85" s="683" t="s">
        <v>371</v>
      </c>
      <c r="F85" s="683">
        <v>4</v>
      </c>
      <c r="G85" s="683">
        <v>0</v>
      </c>
      <c r="H85" s="683">
        <v>0</v>
      </c>
      <c r="I85" s="683">
        <v>0</v>
      </c>
      <c r="J85" s="683">
        <v>0</v>
      </c>
      <c r="K85" s="683">
        <v>0</v>
      </c>
      <c r="L85" s="683" t="s">
        <v>38</v>
      </c>
      <c r="O85" s="683">
        <v>4</v>
      </c>
      <c r="P85" s="683" t="s">
        <v>373</v>
      </c>
      <c r="Q85" s="683" t="s">
        <v>363</v>
      </c>
      <c r="R85" s="683" t="s">
        <v>364</v>
      </c>
      <c r="S85" s="683" t="s">
        <v>365</v>
      </c>
    </row>
    <row r="88" ht="12.75">
      <c r="C88" s="683" t="s">
        <v>378</v>
      </c>
    </row>
    <row r="89" ht="12.75">
      <c r="C89" s="703" t="s">
        <v>362</v>
      </c>
    </row>
    <row r="90" spans="1:19" s="683" customFormat="1" ht="12.75">
      <c r="A90" s="682"/>
      <c r="B90" s="683" t="s">
        <v>380</v>
      </c>
      <c r="C90" s="683" t="s">
        <v>58</v>
      </c>
      <c r="D90" s="683">
        <v>1</v>
      </c>
      <c r="E90" s="683" t="s">
        <v>378</v>
      </c>
      <c r="F90" s="683">
        <v>4</v>
      </c>
      <c r="G90" s="683">
        <v>0</v>
      </c>
      <c r="H90" s="683">
        <v>0</v>
      </c>
      <c r="I90" s="683">
        <v>0</v>
      </c>
      <c r="J90" s="683">
        <v>0</v>
      </c>
      <c r="K90" s="683">
        <v>0</v>
      </c>
      <c r="L90" s="683" t="s">
        <v>381</v>
      </c>
      <c r="O90" s="683">
        <v>3</v>
      </c>
      <c r="P90" s="683" t="s">
        <v>382</v>
      </c>
      <c r="Q90" s="683" t="s">
        <v>363</v>
      </c>
      <c r="R90" s="683" t="s">
        <v>364</v>
      </c>
      <c r="S90" s="683" t="s">
        <v>365</v>
      </c>
    </row>
    <row r="91" spans="1:19" s="683" customFormat="1" ht="12.75">
      <c r="A91" s="682"/>
      <c r="B91" s="683" t="s">
        <v>380</v>
      </c>
      <c r="C91" s="683" t="s">
        <v>33</v>
      </c>
      <c r="D91" s="683">
        <v>1</v>
      </c>
      <c r="E91" s="683" t="s">
        <v>378</v>
      </c>
      <c r="F91" s="683">
        <v>0</v>
      </c>
      <c r="G91" s="683">
        <v>0</v>
      </c>
      <c r="H91" s="683">
        <v>4</v>
      </c>
      <c r="I91" s="683">
        <v>0</v>
      </c>
      <c r="J91" s="683">
        <v>0</v>
      </c>
      <c r="K91" s="683">
        <v>0</v>
      </c>
      <c r="L91" s="683" t="s">
        <v>38</v>
      </c>
      <c r="O91" s="683">
        <v>1.5</v>
      </c>
      <c r="P91" s="683" t="s">
        <v>383</v>
      </c>
      <c r="Q91" s="683" t="s">
        <v>366</v>
      </c>
      <c r="R91" s="683" t="s">
        <v>364</v>
      </c>
      <c r="S91" s="683" t="s">
        <v>365</v>
      </c>
    </row>
    <row r="92" spans="1:21" s="683" customFormat="1" ht="12.75">
      <c r="A92" s="682"/>
      <c r="B92" s="683" t="s">
        <v>375</v>
      </c>
      <c r="C92" s="683" t="s">
        <v>341</v>
      </c>
      <c r="D92" s="683">
        <v>1</v>
      </c>
      <c r="E92" s="683" t="s">
        <v>378</v>
      </c>
      <c r="F92" s="683">
        <v>8</v>
      </c>
      <c r="G92" s="683">
        <v>0</v>
      </c>
      <c r="H92" s="683">
        <v>0</v>
      </c>
      <c r="I92" s="683">
        <v>0</v>
      </c>
      <c r="J92" s="683">
        <v>0</v>
      </c>
      <c r="K92" s="683">
        <v>0</v>
      </c>
      <c r="L92" s="683" t="s">
        <v>381</v>
      </c>
      <c r="O92" s="683">
        <v>4.5</v>
      </c>
      <c r="P92" s="685" t="s">
        <v>373</v>
      </c>
      <c r="Q92" s="683" t="s">
        <v>363</v>
      </c>
      <c r="R92" s="683" t="s">
        <v>364</v>
      </c>
      <c r="S92" s="683" t="s">
        <v>365</v>
      </c>
      <c r="U92" s="683" t="s">
        <v>368</v>
      </c>
    </row>
    <row r="93" spans="1:19" s="683" customFormat="1" ht="12.75">
      <c r="A93" s="682"/>
      <c r="B93" s="683" t="s">
        <v>375</v>
      </c>
      <c r="C93" s="683" t="s">
        <v>243</v>
      </c>
      <c r="D93" s="683">
        <v>1</v>
      </c>
      <c r="E93" s="683" t="s">
        <v>378</v>
      </c>
      <c r="F93" s="683">
        <v>8</v>
      </c>
      <c r="G93" s="683">
        <v>0</v>
      </c>
      <c r="H93" s="683">
        <v>0</v>
      </c>
      <c r="I93" s="683">
        <v>0</v>
      </c>
      <c r="J93" s="683">
        <v>0</v>
      </c>
      <c r="K93" s="683">
        <v>0</v>
      </c>
      <c r="L93" s="683" t="s">
        <v>381</v>
      </c>
      <c r="O93" s="683">
        <v>4</v>
      </c>
      <c r="P93" s="683" t="s">
        <v>372</v>
      </c>
      <c r="Q93" s="683" t="s">
        <v>363</v>
      </c>
      <c r="R93" s="683" t="s">
        <v>364</v>
      </c>
      <c r="S93" s="683" t="s">
        <v>365</v>
      </c>
    </row>
    <row r="94" spans="1:19" s="683" customFormat="1" ht="12.75">
      <c r="A94" s="682"/>
      <c r="B94" s="683" t="s">
        <v>369</v>
      </c>
      <c r="C94" s="683" t="s">
        <v>309</v>
      </c>
      <c r="D94" s="683">
        <v>1</v>
      </c>
      <c r="E94" s="683" t="s">
        <v>378</v>
      </c>
      <c r="L94" s="683" t="s">
        <v>38</v>
      </c>
      <c r="O94" s="683">
        <v>3</v>
      </c>
      <c r="P94" s="683" t="s">
        <v>373</v>
      </c>
      <c r="Q94" s="683" t="s">
        <v>363</v>
      </c>
      <c r="R94" s="683" t="s">
        <v>364</v>
      </c>
      <c r="S94" s="683" t="s">
        <v>365</v>
      </c>
    </row>
    <row r="95" spans="1:19" s="683" customFormat="1" ht="12.75">
      <c r="A95" s="682"/>
      <c r="B95" s="683" t="s">
        <v>384</v>
      </c>
      <c r="C95" s="682" t="s">
        <v>335</v>
      </c>
      <c r="D95" s="683">
        <v>1</v>
      </c>
      <c r="E95" s="683" t="s">
        <v>378</v>
      </c>
      <c r="F95" s="683">
        <v>4</v>
      </c>
      <c r="G95" s="683">
        <v>4</v>
      </c>
      <c r="H95" s="683">
        <v>0</v>
      </c>
      <c r="I95" s="683">
        <v>0</v>
      </c>
      <c r="J95" s="683">
        <v>0</v>
      </c>
      <c r="K95" s="683">
        <v>0</v>
      </c>
      <c r="L95" s="683" t="s">
        <v>38</v>
      </c>
      <c r="O95" s="683">
        <v>4.5</v>
      </c>
      <c r="P95" s="683" t="s">
        <v>374</v>
      </c>
      <c r="Q95" s="683" t="s">
        <v>363</v>
      </c>
      <c r="R95" s="683" t="s">
        <v>364</v>
      </c>
      <c r="S95" s="683" t="s">
        <v>365</v>
      </c>
    </row>
    <row r="96" spans="1:19" s="683" customFormat="1" ht="12.75">
      <c r="A96" s="682"/>
      <c r="B96" s="683" t="s">
        <v>384</v>
      </c>
      <c r="C96" s="682" t="s">
        <v>337</v>
      </c>
      <c r="D96" s="683">
        <v>1</v>
      </c>
      <c r="E96" s="683" t="s">
        <v>378</v>
      </c>
      <c r="F96" s="683">
        <v>8</v>
      </c>
      <c r="G96" s="683">
        <v>0</v>
      </c>
      <c r="H96" s="683">
        <v>0</v>
      </c>
      <c r="I96" s="683">
        <v>0</v>
      </c>
      <c r="J96" s="683">
        <v>4</v>
      </c>
      <c r="K96" s="683">
        <v>0</v>
      </c>
      <c r="L96" s="683" t="s">
        <v>38</v>
      </c>
      <c r="O96" s="683">
        <v>6</v>
      </c>
      <c r="P96" s="683" t="s">
        <v>374</v>
      </c>
      <c r="Q96" s="683" t="s">
        <v>363</v>
      </c>
      <c r="R96" s="683" t="s">
        <v>364</v>
      </c>
      <c r="S96" s="683" t="s">
        <v>365</v>
      </c>
    </row>
    <row r="97" spans="1:19" s="683" customFormat="1" ht="12.75">
      <c r="A97" s="682"/>
      <c r="B97" s="683" t="s">
        <v>384</v>
      </c>
      <c r="C97" s="683" t="s">
        <v>340</v>
      </c>
      <c r="D97" s="683">
        <v>1</v>
      </c>
      <c r="E97" s="683" t="s">
        <v>378</v>
      </c>
      <c r="F97" s="683">
        <v>8</v>
      </c>
      <c r="G97" s="683">
        <v>0</v>
      </c>
      <c r="H97" s="683">
        <v>0</v>
      </c>
      <c r="I97" s="683">
        <v>0</v>
      </c>
      <c r="J97" s="683">
        <v>0</v>
      </c>
      <c r="K97" s="683">
        <v>0</v>
      </c>
      <c r="L97" s="683" t="s">
        <v>38</v>
      </c>
      <c r="O97" s="683">
        <v>5</v>
      </c>
      <c r="P97" s="683" t="s">
        <v>374</v>
      </c>
      <c r="Q97" s="683" t="s">
        <v>363</v>
      </c>
      <c r="R97" s="683" t="s">
        <v>364</v>
      </c>
      <c r="S97" s="683" t="s">
        <v>365</v>
      </c>
    </row>
    <row r="98" spans="1:3" s="683" customFormat="1" ht="12.75">
      <c r="A98" s="682"/>
      <c r="C98" s="703" t="s">
        <v>367</v>
      </c>
    </row>
    <row r="99" spans="1:19" s="683" customFormat="1" ht="12.75">
      <c r="A99" s="682" t="s">
        <v>223</v>
      </c>
      <c r="B99" s="683" t="s">
        <v>380</v>
      </c>
      <c r="C99" s="683" t="s">
        <v>215</v>
      </c>
      <c r="D99" s="683">
        <v>2</v>
      </c>
      <c r="E99" s="683" t="s">
        <v>378</v>
      </c>
      <c r="F99" s="683">
        <v>4</v>
      </c>
      <c r="G99" s="683">
        <v>0</v>
      </c>
      <c r="H99" s="683">
        <v>0</v>
      </c>
      <c r="I99" s="683">
        <v>0</v>
      </c>
      <c r="J99" s="683">
        <v>0</v>
      </c>
      <c r="K99" s="683">
        <v>0</v>
      </c>
      <c r="L99" s="683" t="s">
        <v>38</v>
      </c>
      <c r="O99" s="683">
        <v>3</v>
      </c>
      <c r="P99" s="683" t="s">
        <v>374</v>
      </c>
      <c r="Q99" s="683" t="s">
        <v>363</v>
      </c>
      <c r="R99" s="683" t="s">
        <v>364</v>
      </c>
      <c r="S99" s="683" t="s">
        <v>365</v>
      </c>
    </row>
    <row r="100" spans="1:19" s="683" customFormat="1" ht="12.75">
      <c r="A100" s="682" t="s">
        <v>226</v>
      </c>
      <c r="B100" s="683" t="s">
        <v>380</v>
      </c>
      <c r="C100" s="683" t="s">
        <v>33</v>
      </c>
      <c r="D100" s="683">
        <v>2</v>
      </c>
      <c r="E100" s="683" t="s">
        <v>378</v>
      </c>
      <c r="F100" s="683">
        <v>0</v>
      </c>
      <c r="G100" s="683">
        <v>0</v>
      </c>
      <c r="H100" s="683">
        <v>4</v>
      </c>
      <c r="I100" s="683">
        <v>0</v>
      </c>
      <c r="J100" s="683">
        <v>0</v>
      </c>
      <c r="K100" s="683">
        <v>0</v>
      </c>
      <c r="L100" s="683" t="s">
        <v>381</v>
      </c>
      <c r="O100" s="683">
        <v>2</v>
      </c>
      <c r="P100" s="683" t="s">
        <v>383</v>
      </c>
      <c r="Q100" s="683" t="s">
        <v>366</v>
      </c>
      <c r="R100" s="683" t="s">
        <v>364</v>
      </c>
      <c r="S100" s="683" t="s">
        <v>365</v>
      </c>
    </row>
    <row r="101" spans="1:21" s="683" customFormat="1" ht="12.75">
      <c r="A101" s="682" t="s">
        <v>255</v>
      </c>
      <c r="B101" s="683" t="s">
        <v>375</v>
      </c>
      <c r="C101" s="683" t="s">
        <v>376</v>
      </c>
      <c r="D101" s="683">
        <v>2</v>
      </c>
      <c r="E101" s="683" t="s">
        <v>378</v>
      </c>
      <c r="F101" s="683">
        <v>8</v>
      </c>
      <c r="G101" s="683">
        <v>0</v>
      </c>
      <c r="H101" s="683">
        <v>0</v>
      </c>
      <c r="I101" s="683">
        <v>0</v>
      </c>
      <c r="J101" s="683">
        <v>0</v>
      </c>
      <c r="K101" s="683">
        <v>0</v>
      </c>
      <c r="L101" s="683" t="s">
        <v>381</v>
      </c>
      <c r="O101" s="683">
        <v>4.5</v>
      </c>
      <c r="P101" s="685" t="s">
        <v>374</v>
      </c>
      <c r="Q101" s="683" t="s">
        <v>363</v>
      </c>
      <c r="R101" s="683" t="s">
        <v>364</v>
      </c>
      <c r="S101" s="683" t="s">
        <v>365</v>
      </c>
      <c r="U101" s="683" t="s">
        <v>377</v>
      </c>
    </row>
    <row r="102" spans="1:19" s="683" customFormat="1" ht="12.75">
      <c r="A102" s="682"/>
      <c r="B102" s="683" t="s">
        <v>375</v>
      </c>
      <c r="C102" s="683" t="s">
        <v>219</v>
      </c>
      <c r="D102" s="683">
        <v>2</v>
      </c>
      <c r="E102" s="683" t="s">
        <v>378</v>
      </c>
      <c r="F102" s="683">
        <v>4</v>
      </c>
      <c r="G102" s="683">
        <v>0</v>
      </c>
      <c r="H102" s="683">
        <v>0</v>
      </c>
      <c r="I102" s="683">
        <v>0</v>
      </c>
      <c r="J102" s="683">
        <v>0</v>
      </c>
      <c r="K102" s="683">
        <v>0</v>
      </c>
      <c r="L102" s="683" t="s">
        <v>38</v>
      </c>
      <c r="O102" s="683">
        <v>4.5</v>
      </c>
      <c r="P102" s="683" t="s">
        <v>374</v>
      </c>
      <c r="S102" s="683" t="s">
        <v>365</v>
      </c>
    </row>
    <row r="103" spans="1:19" s="683" customFormat="1" ht="12.75">
      <c r="A103" s="682" t="s">
        <v>245</v>
      </c>
      <c r="B103" s="683" t="s">
        <v>385</v>
      </c>
      <c r="C103" s="683" t="s">
        <v>334</v>
      </c>
      <c r="D103" s="683">
        <v>2</v>
      </c>
      <c r="E103" s="683" t="s">
        <v>378</v>
      </c>
      <c r="F103" s="683">
        <v>4</v>
      </c>
      <c r="G103" s="683">
        <v>4</v>
      </c>
      <c r="H103" s="683">
        <v>0</v>
      </c>
      <c r="I103" s="683">
        <v>0</v>
      </c>
      <c r="J103" s="683">
        <v>0</v>
      </c>
      <c r="K103" s="683">
        <v>0</v>
      </c>
      <c r="L103" s="683" t="s">
        <v>38</v>
      </c>
      <c r="O103" s="683">
        <v>4</v>
      </c>
      <c r="P103" s="683" t="s">
        <v>374</v>
      </c>
      <c r="Q103" s="683" t="s">
        <v>363</v>
      </c>
      <c r="R103" s="683" t="s">
        <v>364</v>
      </c>
      <c r="S103" s="683" t="s">
        <v>365</v>
      </c>
    </row>
    <row r="104" spans="1:19" s="683" customFormat="1" ht="12.75">
      <c r="A104" s="682" t="s">
        <v>249</v>
      </c>
      <c r="B104" s="683" t="s">
        <v>384</v>
      </c>
      <c r="C104" s="682" t="s">
        <v>336</v>
      </c>
      <c r="D104" s="683">
        <v>2</v>
      </c>
      <c r="E104" s="683" t="s">
        <v>378</v>
      </c>
      <c r="F104" s="683">
        <v>4</v>
      </c>
      <c r="G104" s="683">
        <v>0</v>
      </c>
      <c r="H104" s="683">
        <v>4</v>
      </c>
      <c r="I104" s="683">
        <v>0</v>
      </c>
      <c r="J104" s="683">
        <v>0</v>
      </c>
      <c r="K104" s="683">
        <v>0</v>
      </c>
      <c r="L104" s="683" t="s">
        <v>38</v>
      </c>
      <c r="O104" s="683">
        <v>4.5</v>
      </c>
      <c r="P104" s="683" t="s">
        <v>374</v>
      </c>
      <c r="Q104" s="683" t="s">
        <v>363</v>
      </c>
      <c r="R104" s="683" t="s">
        <v>364</v>
      </c>
      <c r="S104" s="683" t="s">
        <v>365</v>
      </c>
    </row>
    <row r="105" spans="1:19" s="683" customFormat="1" ht="12.75">
      <c r="A105" s="682" t="s">
        <v>286</v>
      </c>
      <c r="B105" s="683" t="s">
        <v>384</v>
      </c>
      <c r="C105" s="682" t="s">
        <v>338</v>
      </c>
      <c r="D105" s="683">
        <v>2</v>
      </c>
      <c r="E105" s="683" t="s">
        <v>378</v>
      </c>
      <c r="F105" s="683">
        <v>0</v>
      </c>
      <c r="G105" s="683">
        <v>0</v>
      </c>
      <c r="H105" s="683">
        <v>4</v>
      </c>
      <c r="I105" s="683">
        <v>0</v>
      </c>
      <c r="J105" s="683">
        <v>0</v>
      </c>
      <c r="K105" s="683">
        <v>0</v>
      </c>
      <c r="L105" s="683" t="s">
        <v>388</v>
      </c>
      <c r="O105" s="683">
        <v>1.5</v>
      </c>
      <c r="P105" s="683" t="s">
        <v>374</v>
      </c>
      <c r="Q105" s="683" t="s">
        <v>363</v>
      </c>
      <c r="R105" s="683" t="s">
        <v>364</v>
      </c>
      <c r="S105" s="683" t="s">
        <v>365</v>
      </c>
    </row>
    <row r="106" spans="1:19" s="683" customFormat="1" ht="12.75">
      <c r="A106" s="682" t="s">
        <v>287</v>
      </c>
      <c r="B106" s="683" t="s">
        <v>384</v>
      </c>
      <c r="C106" s="683" t="s">
        <v>339</v>
      </c>
      <c r="D106" s="683">
        <v>2</v>
      </c>
      <c r="E106" s="683" t="s">
        <v>378</v>
      </c>
      <c r="F106" s="683">
        <v>4</v>
      </c>
      <c r="G106" s="683">
        <v>0</v>
      </c>
      <c r="H106" s="683">
        <v>0</v>
      </c>
      <c r="I106" s="683">
        <v>0</v>
      </c>
      <c r="J106" s="683">
        <v>0</v>
      </c>
      <c r="K106" s="683">
        <v>0</v>
      </c>
      <c r="L106" s="683" t="s">
        <v>38</v>
      </c>
      <c r="O106" s="683">
        <v>4.5</v>
      </c>
      <c r="P106" s="683" t="s">
        <v>374</v>
      </c>
      <c r="Q106" s="683" t="s">
        <v>363</v>
      </c>
      <c r="R106" s="683" t="s">
        <v>364</v>
      </c>
      <c r="S106" s="683" t="s">
        <v>365</v>
      </c>
    </row>
  </sheetData>
  <sheetProtection/>
  <mergeCells count="4">
    <mergeCell ref="F1:H1"/>
    <mergeCell ref="I1:K1"/>
    <mergeCell ref="A3:L3"/>
    <mergeCell ref="A20:L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2020-05-06T06:11:05Z</cp:lastPrinted>
  <dcterms:created xsi:type="dcterms:W3CDTF">2019-11-11T15:54:12Z</dcterms:created>
  <dcterms:modified xsi:type="dcterms:W3CDTF">2023-11-27T08:47:46Z</dcterms:modified>
  <cp:category/>
  <cp:version/>
  <cp:contentType/>
  <cp:contentStatus/>
</cp:coreProperties>
</file>